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Usuario\Documents\NATALI\2025\05 ITDIF\"/>
    </mc:Choice>
  </mc:AlternateContent>
  <xr:revisionPtr revIDLastSave="0" documentId="13_ncr:1_{5D130854-BC9E-45F9-BB2F-DE8FD426474E}" xr6:coauthVersionLast="36" xr6:coauthVersionMax="36" xr10:uidLastSave="{00000000-0000-0000-0000-000000000000}"/>
  <bookViews>
    <workbookView xWindow="0" yWindow="0" windowWidth="28800" windowHeight="12435" tabRatio="814" firstSheet="6" activeTab="14" xr2:uid="{00000000-000D-0000-FFFF-FFFF00000000}"/>
  </bookViews>
  <sheets>
    <sheet name="INGRESOS TOTALES" sheetId="1" r:id="rId1"/>
    <sheet name="INGRESOS FL" sheetId="2" r:id="rId2"/>
    <sheet name="IMPUESTOS" sheetId="3" r:id="rId3"/>
    <sheet name="DERECHOS" sheetId="5" r:id="rId4"/>
    <sheet name="PRODUCTOS" sheetId="19" r:id="rId5"/>
    <sheet name="APROVECHAMIENTOS" sheetId="8" r:id="rId6"/>
    <sheet name="INGRESOS OF" sheetId="12" r:id="rId7"/>
    <sheet name="PARTICIPACIONES" sheetId="13" r:id="rId8"/>
    <sheet name="APORTACIONES" sheetId="14" r:id="rId9"/>
    <sheet name="FONDOS DISTINTOS DE APORTACIONE" sheetId="20" r:id="rId10"/>
    <sheet name="EGRESOS TOTALES" sheetId="16" r:id="rId11"/>
    <sheet name="CLASIFICACIÓN ECONÓMICA" sheetId="15" r:id="rId12"/>
    <sheet name="FAISMUN" sheetId="21" r:id="rId13"/>
    <sheet name="FORTAMUN" sheetId="23" r:id="rId14"/>
    <sheet name="CLASIFICACIÓN FUNCIONAL" sheetId="17" r:id="rId15"/>
  </sheets>
  <definedNames>
    <definedName name="_xlnm.Database" localSheetId="12">#REF!</definedName>
    <definedName name="_xlnm.Database" localSheetId="9">#REF!</definedName>
    <definedName name="_xlnm.Database" localSheetId="13">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G31" i="2" l="1"/>
  <c r="H31" i="2"/>
  <c r="G29" i="2"/>
  <c r="H29" i="2"/>
  <c r="L9" i="17" l="1"/>
  <c r="L18" i="17"/>
  <c r="L28" i="17"/>
  <c r="L40" i="17"/>
  <c r="L46" i="17" l="1"/>
  <c r="H23" i="23"/>
  <c r="H22" i="21"/>
  <c r="H11" i="15"/>
  <c r="H15" i="15"/>
  <c r="H30" i="15"/>
  <c r="H32" i="15"/>
  <c r="H35" i="15"/>
  <c r="H44" i="15"/>
  <c r="H48" i="15"/>
  <c r="H51" i="15"/>
  <c r="H60" i="15" s="1"/>
  <c r="H12" i="16" s="1"/>
  <c r="H9" i="20"/>
  <c r="H12" i="14"/>
  <c r="H15" i="14"/>
  <c r="H19" i="14"/>
  <c r="H23" i="14"/>
  <c r="H9" i="13"/>
  <c r="H9" i="12"/>
  <c r="H11" i="1" s="1"/>
  <c r="H9" i="8"/>
  <c r="H9" i="19"/>
  <c r="H9" i="5"/>
  <c r="H12" i="3"/>
  <c r="H11" i="3" s="1"/>
  <c r="H13" i="3"/>
  <c r="H14" i="3"/>
  <c r="H16" i="3"/>
  <c r="H15" i="3" s="1"/>
  <c r="H17" i="3"/>
  <c r="H18" i="3"/>
  <c r="H20" i="3"/>
  <c r="H19" i="3" s="1"/>
  <c r="H21" i="3"/>
  <c r="H23" i="3"/>
  <c r="H22" i="3" s="1"/>
  <c r="H25" i="3"/>
  <c r="H24" i="3" s="1"/>
  <c r="H12" i="2"/>
  <c r="H16" i="2"/>
  <c r="H20" i="2"/>
  <c r="H23" i="2"/>
  <c r="H25" i="2"/>
  <c r="H28" i="2"/>
  <c r="H9" i="14" l="1"/>
  <c r="H40" i="15"/>
  <c r="H9" i="15" s="1"/>
  <c r="H9" i="3"/>
  <c r="H11" i="2"/>
  <c r="H9" i="2" s="1"/>
  <c r="H10" i="1" s="1"/>
  <c r="H9" i="1" s="1"/>
  <c r="H11" i="16" l="1"/>
  <c r="H9" i="16" s="1"/>
  <c r="G9" i="8" l="1"/>
  <c r="D30" i="15" l="1"/>
  <c r="C30" i="15"/>
  <c r="B30" i="15"/>
  <c r="G30" i="15"/>
  <c r="F30" i="15"/>
  <c r="E30" i="15"/>
  <c r="B9" i="5" l="1"/>
  <c r="B29" i="2" s="1"/>
  <c r="C9" i="5"/>
  <c r="C29" i="2" s="1"/>
  <c r="D9" i="5"/>
  <c r="D29" i="2" s="1"/>
  <c r="E9" i="5"/>
  <c r="E29" i="2" s="1"/>
  <c r="F9" i="5"/>
  <c r="F29" i="2" s="1"/>
  <c r="G9" i="5"/>
  <c r="B23" i="2"/>
  <c r="C23" i="2"/>
  <c r="D23" i="2"/>
  <c r="E23" i="2"/>
  <c r="F23" i="2"/>
  <c r="G23" i="2"/>
  <c r="B25" i="2"/>
  <c r="C25" i="2"/>
  <c r="D25" i="2"/>
  <c r="E25" i="2"/>
  <c r="F25" i="2"/>
  <c r="G25" i="2"/>
  <c r="B20" i="2"/>
  <c r="C20" i="2"/>
  <c r="D20" i="2"/>
  <c r="E20" i="2"/>
  <c r="F20" i="2"/>
  <c r="G20" i="2"/>
  <c r="B16" i="2"/>
  <c r="C16" i="2"/>
  <c r="D16" i="2"/>
  <c r="E16" i="2"/>
  <c r="F16" i="2"/>
  <c r="G16" i="2"/>
  <c r="B12" i="2"/>
  <c r="C12" i="2"/>
  <c r="D12" i="2"/>
  <c r="E12" i="2"/>
  <c r="F12" i="2"/>
  <c r="G12" i="2"/>
  <c r="C11" i="2" l="1"/>
  <c r="B11" i="2"/>
  <c r="D11" i="2"/>
  <c r="E11" i="2"/>
  <c r="G11" i="2"/>
  <c r="F11" i="2"/>
  <c r="B19" i="15" l="1"/>
  <c r="C19" i="15"/>
  <c r="D19" i="15"/>
  <c r="E19" i="15"/>
  <c r="F19" i="15"/>
  <c r="B22" i="15" l="1"/>
  <c r="B15" i="15" s="1"/>
  <c r="C22" i="15"/>
  <c r="C15" i="15" s="1"/>
  <c r="D22" i="15"/>
  <c r="D15" i="15" s="1"/>
  <c r="E22" i="15"/>
  <c r="E15" i="15" s="1"/>
  <c r="F22" i="15"/>
  <c r="F15" i="15" s="1"/>
  <c r="G15" i="15"/>
  <c r="G23" i="23" l="1"/>
  <c r="G22" i="21"/>
  <c r="K40" i="17" l="1"/>
  <c r="K28" i="17"/>
  <c r="K18" i="17"/>
  <c r="K9" i="17"/>
  <c r="G51" i="15"/>
  <c r="G48" i="15"/>
  <c r="G44" i="15"/>
  <c r="G35" i="15"/>
  <c r="G32" i="15"/>
  <c r="G11" i="15"/>
  <c r="G9" i="20"/>
  <c r="G23" i="14"/>
  <c r="G19" i="14"/>
  <c r="G15" i="14"/>
  <c r="G12" i="14"/>
  <c r="G9" i="13"/>
  <c r="G11" i="12" s="1"/>
  <c r="G9" i="19"/>
  <c r="G23" i="3"/>
  <c r="G22" i="3" s="1"/>
  <c r="G21" i="3"/>
  <c r="G20" i="3"/>
  <c r="G19" i="3" s="1"/>
  <c r="G18" i="3"/>
  <c r="G17" i="3"/>
  <c r="G16" i="3"/>
  <c r="G25" i="3"/>
  <c r="G24" i="3" s="1"/>
  <c r="G13" i="3"/>
  <c r="G14" i="3"/>
  <c r="G12" i="3"/>
  <c r="G28" i="2"/>
  <c r="G40" i="15" l="1"/>
  <c r="G11" i="3"/>
  <c r="G15" i="3"/>
  <c r="G9" i="3"/>
  <c r="G9" i="2"/>
  <c r="G10" i="1" s="1"/>
  <c r="G9" i="14"/>
  <c r="G9" i="12" s="1"/>
  <c r="G11" i="1" s="1"/>
  <c r="K46" i="17"/>
  <c r="G60" i="15"/>
  <c r="G12" i="16" s="1"/>
  <c r="G11" i="16"/>
  <c r="F22" i="21"/>
  <c r="G9" i="16" l="1"/>
  <c r="G9" i="1"/>
  <c r="G9" i="15"/>
  <c r="F44" i="15"/>
  <c r="F48" i="15" l="1"/>
  <c r="F23" i="14" l="1"/>
  <c r="F23" i="3" l="1"/>
  <c r="F22" i="3" s="1"/>
  <c r="F21" i="3"/>
  <c r="F20" i="3"/>
  <c r="F19" i="3" s="1"/>
  <c r="F18" i="3"/>
  <c r="F17" i="3"/>
  <c r="F16" i="3"/>
  <c r="F15" i="3" s="1"/>
  <c r="F25" i="3"/>
  <c r="F24" i="3" s="1"/>
  <c r="F13" i="3"/>
  <c r="F14" i="3"/>
  <c r="F12" i="3"/>
  <c r="F11" i="3" l="1"/>
  <c r="F9" i="3" s="1"/>
  <c r="F23" i="23"/>
  <c r="J9" i="17"/>
  <c r="J18" i="17"/>
  <c r="J28" i="17"/>
  <c r="J40" i="17"/>
  <c r="F51" i="15"/>
  <c r="F35" i="15"/>
  <c r="F32" i="15"/>
  <c r="F11" i="15"/>
  <c r="F9" i="20"/>
  <c r="F19" i="14"/>
  <c r="F15" i="14"/>
  <c r="F12" i="14"/>
  <c r="F9" i="14" s="1"/>
  <c r="F9" i="13"/>
  <c r="F11" i="12" s="1"/>
  <c r="F9" i="8"/>
  <c r="F31" i="2" s="1"/>
  <c r="F9" i="19"/>
  <c r="F40" i="15" l="1"/>
  <c r="J46" i="17"/>
  <c r="F60" i="15"/>
  <c r="F12" i="16" s="1"/>
  <c r="F11" i="16"/>
  <c r="F12" i="12"/>
  <c r="F9" i="12" s="1"/>
  <c r="F11" i="1" s="1"/>
  <c r="F28" i="2"/>
  <c r="F9" i="16" l="1"/>
  <c r="F9" i="15"/>
  <c r="F9" i="2"/>
  <c r="F10" i="1" s="1"/>
  <c r="F9" i="1" s="1"/>
  <c r="E9" i="8"/>
  <c r="E31" i="2" s="1"/>
  <c r="E35" i="15"/>
  <c r="E23" i="23" l="1"/>
  <c r="E22" i="21"/>
  <c r="I40" i="17"/>
  <c r="I28" i="17"/>
  <c r="I18" i="17"/>
  <c r="I9" i="17"/>
  <c r="I6" i="17"/>
  <c r="E51" i="15"/>
  <c r="E48" i="15"/>
  <c r="E44" i="15"/>
  <c r="E32" i="15"/>
  <c r="E40" i="15" s="1"/>
  <c r="E11" i="15"/>
  <c r="E23" i="14"/>
  <c r="E19" i="14"/>
  <c r="E15" i="14"/>
  <c r="E12" i="14"/>
  <c r="E9" i="13"/>
  <c r="E11" i="12" s="1"/>
  <c r="E9" i="19"/>
  <c r="E7" i="5"/>
  <c r="E23" i="3"/>
  <c r="E22" i="3" s="1"/>
  <c r="E21" i="3"/>
  <c r="E20" i="3"/>
  <c r="E19" i="3" s="1"/>
  <c r="E18" i="3"/>
  <c r="E17" i="3"/>
  <c r="E16" i="3"/>
  <c r="E25" i="3"/>
  <c r="E24" i="3" s="1"/>
  <c r="E13" i="3"/>
  <c r="E14" i="3"/>
  <c r="E12" i="3"/>
  <c r="E11" i="3" s="1"/>
  <c r="E28" i="2"/>
  <c r="E15" i="3" l="1"/>
  <c r="E9" i="3" s="1"/>
  <c r="E9" i="14"/>
  <c r="E12" i="12" s="1"/>
  <c r="I46" i="17"/>
  <c r="E60" i="15"/>
  <c r="E12" i="16" s="1"/>
  <c r="E9" i="2"/>
  <c r="E10" i="1" s="1"/>
  <c r="E9" i="15" l="1"/>
  <c r="E11" i="16"/>
  <c r="E9" i="16" s="1"/>
  <c r="D9" i="8"/>
  <c r="D31" i="2" s="1"/>
  <c r="B23" i="23" l="1"/>
  <c r="C23" i="23"/>
  <c r="D23" i="23"/>
  <c r="B22" i="21"/>
  <c r="C22" i="21"/>
  <c r="D22" i="21"/>
  <c r="D12" i="3" l="1"/>
  <c r="D14" i="3"/>
  <c r="D13" i="3"/>
  <c r="D25" i="3"/>
  <c r="D24" i="3" s="1"/>
  <c r="D16" i="3"/>
  <c r="D17" i="3"/>
  <c r="D18" i="3"/>
  <c r="D20" i="3"/>
  <c r="D19" i="3" s="1"/>
  <c r="D21" i="3"/>
  <c r="D23" i="3"/>
  <c r="D22" i="3" s="1"/>
  <c r="D15" i="3" l="1"/>
  <c r="D11" i="3"/>
  <c r="D9" i="3" s="1"/>
  <c r="D8" i="23"/>
  <c r="D7" i="21"/>
  <c r="H40" i="17"/>
  <c r="H28" i="17"/>
  <c r="H18" i="17"/>
  <c r="H9" i="17"/>
  <c r="H6" i="17"/>
  <c r="D51" i="15"/>
  <c r="D48" i="15"/>
  <c r="D44" i="15"/>
  <c r="D35" i="15"/>
  <c r="D32" i="15"/>
  <c r="D11" i="15"/>
  <c r="D7" i="15"/>
  <c r="D7" i="16"/>
  <c r="D9" i="20"/>
  <c r="D7" i="20"/>
  <c r="D23" i="14"/>
  <c r="D19" i="14"/>
  <c r="D15" i="14"/>
  <c r="D12" i="14"/>
  <c r="D7" i="14"/>
  <c r="D9" i="13"/>
  <c r="D11" i="12" s="1"/>
  <c r="D7" i="13"/>
  <c r="D7" i="12"/>
  <c r="D7" i="8"/>
  <c r="D9" i="19"/>
  <c r="D7" i="19"/>
  <c r="D7" i="5"/>
  <c r="D28" i="2"/>
  <c r="D40" i="15" l="1"/>
  <c r="D9" i="14"/>
  <c r="D12" i="12" s="1"/>
  <c r="D9" i="12" s="1"/>
  <c r="D11" i="1" s="1"/>
  <c r="D9" i="2"/>
  <c r="D10" i="1" s="1"/>
  <c r="H46" i="17"/>
  <c r="D60" i="15"/>
  <c r="D12" i="16" s="1"/>
  <c r="D11" i="16"/>
  <c r="D9" i="1" l="1"/>
  <c r="D9" i="16"/>
  <c r="D9" i="15"/>
  <c r="C8" i="23" l="1"/>
  <c r="C7" i="21"/>
  <c r="G40" i="17"/>
  <c r="G28" i="17"/>
  <c r="G18" i="17"/>
  <c r="G9" i="17"/>
  <c r="G6" i="17"/>
  <c r="C51" i="15"/>
  <c r="C48" i="15"/>
  <c r="C44" i="15"/>
  <c r="C35" i="15"/>
  <c r="C32" i="15"/>
  <c r="C11" i="15"/>
  <c r="C7" i="15"/>
  <c r="C7" i="16"/>
  <c r="B9" i="20"/>
  <c r="C9" i="20"/>
  <c r="C7" i="20"/>
  <c r="C23" i="14"/>
  <c r="C19" i="14"/>
  <c r="C15" i="14"/>
  <c r="C12" i="14"/>
  <c r="C7" i="14"/>
  <c r="C9" i="13"/>
  <c r="C11" i="12" s="1"/>
  <c r="C7" i="13"/>
  <c r="C7" i="12"/>
  <c r="C40" i="15" l="1"/>
  <c r="G46" i="17"/>
  <c r="C60" i="15"/>
  <c r="C12" i="16" s="1"/>
  <c r="C9" i="14"/>
  <c r="C12" i="12" s="1"/>
  <c r="C9" i="12" s="1"/>
  <c r="C11" i="1" s="1"/>
  <c r="C9" i="8"/>
  <c r="C31" i="2" s="1"/>
  <c r="C7" i="8"/>
  <c r="C9" i="19"/>
  <c r="C7" i="19"/>
  <c r="C7" i="5"/>
  <c r="C23" i="3"/>
  <c r="C22" i="3" s="1"/>
  <c r="C21" i="3"/>
  <c r="C20" i="3"/>
  <c r="C19" i="3" s="1"/>
  <c r="C18" i="3"/>
  <c r="C17" i="3"/>
  <c r="C16" i="3"/>
  <c r="C15" i="3" s="1"/>
  <c r="C25" i="3"/>
  <c r="C24" i="3" s="1"/>
  <c r="C13" i="3"/>
  <c r="C14" i="3"/>
  <c r="C12" i="3"/>
  <c r="C7" i="3"/>
  <c r="C11" i="3" l="1"/>
  <c r="C9" i="3" s="1"/>
  <c r="C9" i="15"/>
  <c r="C11" i="16"/>
  <c r="C9" i="16" s="1"/>
  <c r="C28" i="2" l="1"/>
  <c r="C9" i="2" l="1"/>
  <c r="C10" i="1" s="1"/>
  <c r="C9" i="1" s="1"/>
  <c r="B44" i="15"/>
  <c r="B12" i="3" l="1"/>
  <c r="B14" i="3"/>
  <c r="B7" i="16" l="1"/>
  <c r="B7" i="15"/>
  <c r="B9" i="13" l="1"/>
  <c r="B8" i="23" l="1"/>
  <c r="B7" i="21"/>
  <c r="B9" i="8" l="1"/>
  <c r="B31" i="2" s="1"/>
  <c r="B7" i="20" l="1"/>
  <c r="F40" i="17"/>
  <c r="F28" i="17"/>
  <c r="F18" i="17"/>
  <c r="F9" i="17"/>
  <c r="F6" i="17"/>
  <c r="B51" i="15"/>
  <c r="B48" i="15"/>
  <c r="B35" i="15"/>
  <c r="B32" i="15"/>
  <c r="B11" i="15"/>
  <c r="B23" i="14"/>
  <c r="B19" i="14"/>
  <c r="B15" i="14"/>
  <c r="B12" i="14"/>
  <c r="B7" i="14"/>
  <c r="B11" i="12"/>
  <c r="B7" i="13"/>
  <c r="B7" i="12"/>
  <c r="B7" i="8"/>
  <c r="B9" i="19"/>
  <c r="B7" i="19"/>
  <c r="B7" i="5"/>
  <c r="B23" i="3"/>
  <c r="B22" i="3" s="1"/>
  <c r="B21" i="3"/>
  <c r="B20" i="3"/>
  <c r="B19" i="3" s="1"/>
  <c r="B18" i="3"/>
  <c r="B17" i="3"/>
  <c r="B16" i="3"/>
  <c r="B15" i="3" s="1"/>
  <c r="B25" i="3"/>
  <c r="B24" i="3" s="1"/>
  <c r="B13" i="3"/>
  <c r="B11" i="3" s="1"/>
  <c r="B7" i="3"/>
  <c r="B28" i="2"/>
  <c r="B7" i="2"/>
  <c r="B40" i="15" l="1"/>
  <c r="B9" i="3"/>
  <c r="F46" i="17"/>
  <c r="B60" i="15"/>
  <c r="B12" i="16" s="1"/>
  <c r="B9" i="14"/>
  <c r="B12" i="12" s="1"/>
  <c r="B9" i="2"/>
  <c r="B10" i="1" s="1"/>
  <c r="B9" i="12" l="1"/>
  <c r="B11" i="1" s="1"/>
  <c r="B9" i="1" s="1"/>
  <c r="B9" i="15"/>
  <c r="B11" i="16"/>
  <c r="B9" i="16" s="1"/>
  <c r="E9" i="20" l="1"/>
  <c r="E9" i="12"/>
  <c r="E11" i="1" s="1"/>
  <c r="E9" i="1" s="1"/>
</calcChain>
</file>

<file path=xl/sharedStrings.xml><?xml version="1.0" encoding="utf-8"?>
<sst xmlns="http://schemas.openxmlformats.org/spreadsheetml/2006/main" count="313" uniqueCount="193">
  <si>
    <t>(Miles de pesos)</t>
  </si>
  <si>
    <t>Concepto</t>
  </si>
  <si>
    <t>Sobre Servicios de Hospedaje</t>
  </si>
  <si>
    <t>Sobre Tenencia o Uso de Vehículos</t>
  </si>
  <si>
    <t>Sobre Nóminas</t>
  </si>
  <si>
    <t>Derechos</t>
  </si>
  <si>
    <t>Productos</t>
  </si>
  <si>
    <t>Aprovechamientos</t>
  </si>
  <si>
    <t>Adicional para la Preservación del Patrimonio Cultural, Infraestructura y Deporte</t>
  </si>
  <si>
    <t>A las Erogaciones en Juegos y Concursos</t>
  </si>
  <si>
    <t>Fondo de Estabilización de los Ingresos de las Entidades Federativas (FEIEF)</t>
  </si>
  <si>
    <t>Fondo de Extracción de Hidrocarburos</t>
  </si>
  <si>
    <t>Fondo de Fomento Municipal</t>
  </si>
  <si>
    <t>Impuesto Especial sobre Producción y Servicios</t>
  </si>
  <si>
    <t>Fondo de Fiscalización y Recaudación</t>
  </si>
  <si>
    <t>Servicios de Salud</t>
  </si>
  <si>
    <t>Infraestructura  Social</t>
  </si>
  <si>
    <t>Estatal</t>
  </si>
  <si>
    <t>Municipal</t>
  </si>
  <si>
    <t>Asistencia Social</t>
  </si>
  <si>
    <t>Infraestructura  Educativa Básica</t>
  </si>
  <si>
    <t>Educación Tecnológica y de Adultos</t>
  </si>
  <si>
    <t>Educación Tecnológica</t>
  </si>
  <si>
    <t>Educación de Adultos</t>
  </si>
  <si>
    <t>Nómina Educativa y Gasto Operativo</t>
  </si>
  <si>
    <t>GASTO DE FUNCIONAMIENTO</t>
  </si>
  <si>
    <t>TRANSFERENCIAS, ASIGNACIONES, SUBSIDIOS Y OTRAS AYUDAS</t>
  </si>
  <si>
    <t>INVERSIÓN PÚBLICA</t>
  </si>
  <si>
    <t>PARTICIPACIONES Y APORTACIONES</t>
  </si>
  <si>
    <t>FONDO DE APORTACIONES PARA LOS SERVICIOS DE SALUD (FASSA)</t>
  </si>
  <si>
    <t>FONDO DE APORTACIONES PARA LA INFRAESTRUCTURA SOCIAL (FAIS)</t>
  </si>
  <si>
    <t>FONDO DE APORTACIONES PARA EL FORTALECIMIENTO DE LAS ENTIDADES FEDERATIVAS (FAFEF)</t>
  </si>
  <si>
    <t>DIVERSOS CONVENIOS FEDERALES</t>
  </si>
  <si>
    <t>FONDO PARA ENTIDADES FEDERATIVAS Y MUNICIPIOS PRODUCTORES DE HIDROCARBUROS</t>
  </si>
  <si>
    <t>FONDO DE ESTABILIZACIÓN DE LOS INGRESOS DE LAS ENTIDADES FEDERATIVAS (FEIEF)</t>
  </si>
  <si>
    <t>ADEFAS FEDERALES</t>
  </si>
  <si>
    <t>FINALIDAD / FUNCION</t>
  </si>
  <si>
    <t>1</t>
  </si>
  <si>
    <t xml:space="preserve">Gobierno </t>
  </si>
  <si>
    <t>Legislación</t>
  </si>
  <si>
    <t>Justicia</t>
  </si>
  <si>
    <t xml:space="preserve">Coordinación de la Política de Gobierno </t>
  </si>
  <si>
    <t>Asuntos Financieros y Hacendarios</t>
  </si>
  <si>
    <t>Asuntos de Orden Público y de Seguridad Interior</t>
  </si>
  <si>
    <t>Otros Servicios Generales</t>
  </si>
  <si>
    <t>2</t>
  </si>
  <si>
    <t xml:space="preserve">Desarrollo Social </t>
  </si>
  <si>
    <t>Protección Ambiental</t>
  </si>
  <si>
    <t>Vivienda y Servicios a la Comunidad</t>
  </si>
  <si>
    <t>Salud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</si>
  <si>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</si>
  <si>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</si>
  <si>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</si>
  <si>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</si>
  <si>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</si>
  <si>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</si>
  <si>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</si>
  <si>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Mineria, Manufacturas y Construccion</t>
  </si>
  <si>
    <t>Transporte</t>
  </si>
  <si>
    <t>Comunicaciones</t>
  </si>
  <si>
    <t>Turismo</t>
  </si>
  <si>
    <t>Ciencia, Tecnología e Innovación</t>
  </si>
  <si>
    <t>Otras industrias y Otros Asuntos Económicos</t>
  </si>
  <si>
    <t>Otras</t>
  </si>
  <si>
    <t>Transacciones de la Deuda Pública / Costo Financiero de la Deuda</t>
  </si>
  <si>
    <t>Transferencias, Participaciones y Aportaciones entre diferentes niveles y órdenes de Gobierno</t>
  </si>
  <si>
    <t>Adeudos de Ejercicios Fiscales Anteriores</t>
  </si>
  <si>
    <t>TOTAL  DE EGRESOS</t>
  </si>
  <si>
    <t>CONCEPTO</t>
  </si>
  <si>
    <t>FASSA TESOFE</t>
  </si>
  <si>
    <t>Fondo para Entidades Federativas y Municipios Productores de Hidrocarburos</t>
  </si>
  <si>
    <t>FONDOS DISTINTOS DE APORTACIONES</t>
  </si>
  <si>
    <t>Aprovechamientos Patrimoniales</t>
  </si>
  <si>
    <t xml:space="preserve">Accesorios de Aprovechamientos </t>
  </si>
  <si>
    <t>Calakmul</t>
  </si>
  <si>
    <t>Calkiní</t>
  </si>
  <si>
    <t>Campeche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</si>
  <si>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</si>
  <si>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</si>
  <si>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</si>
  <si>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</si>
  <si>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</si>
  <si>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</si>
  <si>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</si>
  <si>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</si>
  <si>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 xml:space="preserve"> LOS MUNICIPIOS Y DEMARCACIONES TERRITORIALES DEL D.F. (FORTAMUN)</t>
  </si>
  <si>
    <t>FONDO DE APORTACIONES PARA EL FORTALECIMIENTO DE</t>
  </si>
  <si>
    <t>Dzitbalché</t>
  </si>
  <si>
    <t>Seybaplaya</t>
  </si>
  <si>
    <t>INVERSIONES FINANCIERAS Y OTRAS PROVISIONES</t>
  </si>
  <si>
    <t>BIENES MUEBLES, INMUEBLES E INTANGIBLES</t>
  </si>
  <si>
    <r>
      <rPr>
        <b/>
        <sz val="8"/>
        <color rgb="FF000000"/>
        <rFont val="Averta"/>
        <family val="3"/>
      </rPr>
      <t>Fuente:</t>
    </r>
    <r>
      <rPr>
        <sz val="8"/>
        <color rgb="FF000000"/>
        <rFont val="Averta"/>
        <family val="3"/>
      </rPr>
      <t xml:space="preserve"> Secretaría de Administración y Finanzas</t>
    </r>
  </si>
  <si>
    <r>
      <rPr>
        <b/>
        <sz val="8"/>
        <color rgb="FF000000"/>
        <rFont val="Averta"/>
        <family val="3"/>
      </rPr>
      <t>Fuente</t>
    </r>
    <r>
      <rPr>
        <sz val="8"/>
        <color rgb="FF000000"/>
        <rFont val="Averta"/>
        <family val="3"/>
      </rPr>
      <t>: Secretaría de Administración y Finanzas</t>
    </r>
  </si>
  <si>
    <r>
      <rPr>
        <b/>
        <sz val="8"/>
        <color rgb="FF000000"/>
        <rFont val="Averta"/>
        <family val="3"/>
      </rPr>
      <t xml:space="preserve">Fuente: </t>
    </r>
    <r>
      <rPr>
        <sz val="8"/>
        <color rgb="FF000000"/>
        <rFont val="Averta"/>
        <family val="3"/>
      </rPr>
      <t>Secretaría de Administración y Finanzas</t>
    </r>
  </si>
  <si>
    <t>Infraestructura Educativa Media Superior y Superior</t>
  </si>
  <si>
    <r>
      <rPr>
        <b/>
        <sz val="10"/>
        <color rgb="FF000000"/>
        <rFont val="Averta"/>
        <family val="3"/>
      </rPr>
      <t>Fuente:</t>
    </r>
    <r>
      <rPr>
        <sz val="10"/>
        <color rgb="FF000000"/>
        <rFont val="Averta"/>
        <family val="3"/>
      </rPr>
      <t xml:space="preserve"> Secretaría de Administración y Finanzas</t>
    </r>
  </si>
  <si>
    <r>
      <rPr>
        <b/>
        <sz val="8"/>
        <rFont val="Averta"/>
        <family val="3"/>
      </rPr>
      <t xml:space="preserve">Fuente: </t>
    </r>
    <r>
      <rPr>
        <sz val="8"/>
        <rFont val="Averta"/>
        <family val="3"/>
      </rPr>
      <t>Secretaria de Administración y Finanzas</t>
    </r>
  </si>
  <si>
    <r>
      <t>Nota:</t>
    </r>
    <r>
      <rPr>
        <sz val="9"/>
        <color rgb="FF000000"/>
        <rFont val="Averta"/>
        <family val="3"/>
      </rPr>
      <t xml:space="preserve"> Mejora en los nombres a partir del ejercicio 2024.</t>
    </r>
  </si>
  <si>
    <t>INGRESOS PRESUPUESTARIOS TOTALES</t>
  </si>
  <si>
    <t>PODER EJECUTIVO DEL ESTADO DE CAMPECHE</t>
  </si>
  <si>
    <t>INGRESOS DE FUENTES LOCALES</t>
  </si>
  <si>
    <t>Total de Ingresos de Fuentes Locales</t>
  </si>
  <si>
    <t>Sobre Loterías, Rifas, Sorteos, Concursos y Juegos con Cruce de Apuestas Legalmente Permitidos</t>
  </si>
  <si>
    <t>Estatal a la Venta Final de Bebidas con Contenido Alcohólico</t>
  </si>
  <si>
    <t>DERECHOS</t>
  </si>
  <si>
    <t>PRODUCTOS</t>
  </si>
  <si>
    <t>APROVECHAMIENTOS</t>
  </si>
  <si>
    <t xml:space="preserve">INGRESOS DE ORIGEN FEDERAL </t>
  </si>
  <si>
    <t>Fondos de Aportaciones Federales (Ramo 33)</t>
  </si>
  <si>
    <t xml:space="preserve">Convenios </t>
  </si>
  <si>
    <t xml:space="preserve">Incentivos Derivados de la Colaboración Fiscal </t>
  </si>
  <si>
    <t>Fondos Distintos de Aportaciones</t>
  </si>
  <si>
    <t>PARTICIPACIONES</t>
  </si>
  <si>
    <t>Fondo General de Participaciones</t>
  </si>
  <si>
    <t>Cuotas Especiales de IEPS a las Gasolinas y Diésel</t>
  </si>
  <si>
    <t>Aportaciones Múltiples</t>
  </si>
  <si>
    <t>Fortalecimiento de los Municipios y de las Demarcaciones Territoriales del Distrito Federal</t>
  </si>
  <si>
    <t>Seguridad Pública de los Estados y del Distrito Federal</t>
  </si>
  <si>
    <t>Fortalecimiento de las Entidades Federativas</t>
  </si>
  <si>
    <t>EGRESOS TOTALES</t>
  </si>
  <si>
    <t xml:space="preserve">Total de Egresos </t>
  </si>
  <si>
    <t>Gasto No Etiquetado</t>
  </si>
  <si>
    <t>Gasto Etiquetado</t>
  </si>
  <si>
    <t>EGRESOS EN CLASIFICACIÓN ECONÓMICA</t>
  </si>
  <si>
    <t>Total de Egresos</t>
  </si>
  <si>
    <t>Servicios Personales</t>
  </si>
  <si>
    <t>Materiales y Suministros</t>
  </si>
  <si>
    <t>Servicios Generales</t>
  </si>
  <si>
    <t>Poderes Legislativo y Judicial</t>
  </si>
  <si>
    <t>Organismos Descentralizados</t>
  </si>
  <si>
    <t>Remanentes Del Fam</t>
  </si>
  <si>
    <t>Fideicomisos Públicos</t>
  </si>
  <si>
    <t>Fondo Campeche</t>
  </si>
  <si>
    <t>2% Sobre Nómina</t>
  </si>
  <si>
    <t>Fideicomiso Fofaecam</t>
  </si>
  <si>
    <t>Fondo de Desastres Naturales</t>
  </si>
  <si>
    <t>Municipios</t>
  </si>
  <si>
    <t xml:space="preserve">     Inversiones en Fideicomisos del Poder Ejecutivo</t>
  </si>
  <si>
    <t>Participaciones y Aportaciones a Municipios</t>
  </si>
  <si>
    <t>Aportaciones a Convenios a Dependencias y Municipios</t>
  </si>
  <si>
    <t>Amortizaciones de la deuda Interna</t>
  </si>
  <si>
    <t>Intereses de la deuda Interna</t>
  </si>
  <si>
    <t>Gasto de la deuda Pública Interna</t>
  </si>
  <si>
    <t>Adeudo de Ejercicios Fiscales Anteriores (ADEFAS)</t>
  </si>
  <si>
    <t>FONDO DE APORTACIONES DE NÓMINA EDUCATIVA Y GASTO OPERATIVO (FONE)</t>
  </si>
  <si>
    <t>FONDO DE APORTACIONES MÚLTIPLES (FAM)</t>
  </si>
  <si>
    <t>FONDO DE APORTACIONES PARA LA EDUCACIÓN TECNOLÓGICA Y DE ADULTOS (FAETA)</t>
  </si>
  <si>
    <t>Infraestructura Educativa Básica, Media Superior y Superior</t>
  </si>
  <si>
    <t>GASTO ETIQUETADO</t>
  </si>
  <si>
    <t>GASTO NO ETIQUETADO</t>
  </si>
  <si>
    <t>DEUDA PÚBLICA</t>
  </si>
  <si>
    <t>FONDO DE APORTACIONES PARA LA INFRAESTRUCTURA SOCIAL SUBFONDO MUNICIPAL (FAISMUN)</t>
  </si>
  <si>
    <t>Total de FORTAMUN</t>
  </si>
  <si>
    <t>Total de FAISMUN</t>
  </si>
  <si>
    <t>Combustible y Energía</t>
  </si>
  <si>
    <t>CLASIFICACIÓN FUNCIONAL DEL GASTO</t>
  </si>
  <si>
    <t>Sobre los Ingresos</t>
  </si>
  <si>
    <t>Sobre la Producción, el Consumo y las Transacciones</t>
  </si>
  <si>
    <t>Sobre Nóminas y Asimilables</t>
  </si>
  <si>
    <t>Accesorios de Impuestos</t>
  </si>
  <si>
    <t>Otros Impuestos</t>
  </si>
  <si>
    <t>Total de Derechos</t>
  </si>
  <si>
    <t>Por el Uso, Goce, Aprovechamiento o Explotación de Bienes de Dominio Público</t>
  </si>
  <si>
    <t>Por Prestación de Servicios</t>
  </si>
  <si>
    <t>Accesorios de Derechos</t>
  </si>
  <si>
    <t>Total de Ingresos Presupuestarios</t>
  </si>
  <si>
    <t>De Fuentes Locales</t>
  </si>
  <si>
    <t>De Origen Federal</t>
  </si>
  <si>
    <t>Derivados de Financiamientos</t>
  </si>
  <si>
    <t>Ingresos Tributarios (Impuestos)</t>
  </si>
  <si>
    <t xml:space="preserve">Al Comercio de Libros, Periódicos y Revistas </t>
  </si>
  <si>
    <t>Sobre la Extracción de Materiales del Suelo y Subsuelo</t>
  </si>
  <si>
    <t>Impuestos no Comprendidos en la Ley de Ingresos Vigente, Causados en Ejercicios Fiscales Anteriores Pendientes de Liquidación o Pago</t>
  </si>
  <si>
    <t xml:space="preserve">Ingresos No Tributarios                                                                                                </t>
  </si>
  <si>
    <t xml:space="preserve">IMPUESTOS  </t>
  </si>
  <si>
    <t>Total de Impuestos</t>
  </si>
  <si>
    <t>Al Comercio de Libros, Periódicos y Revistas</t>
  </si>
  <si>
    <t>Total de Aprovechamientos</t>
  </si>
  <si>
    <t>Total de Ingresos de Origen Federal</t>
  </si>
  <si>
    <t>Participaciones (Ramo 28)</t>
  </si>
  <si>
    <t>FONDOS DE APORTACIONES FEDERALES (RAMO 33)</t>
  </si>
  <si>
    <t>Total de Fondos de Aportaciones Federales</t>
  </si>
  <si>
    <t>Total de Participaciones</t>
  </si>
  <si>
    <t>Fondo del Impuesto Sobre la Renta</t>
  </si>
  <si>
    <r>
      <rPr>
        <b/>
        <sz val="7.5"/>
        <color rgb="FF000000"/>
        <rFont val="Averta"/>
        <family val="3"/>
      </rPr>
      <t>1</t>
    </r>
    <r>
      <rPr>
        <sz val="7.5"/>
        <color rgb="FF000000"/>
        <rFont val="Averta"/>
        <family val="3"/>
      </rPr>
      <t xml:space="preserve"> Con base a oficios de solicitud de recibos por concepto de Servicios Personales (Retenciones).</t>
    </r>
  </si>
  <si>
    <r>
      <t>FASSA Servicios Personales (Retenciones)</t>
    </r>
    <r>
      <rPr>
        <b/>
        <vertAlign val="superscript"/>
        <sz val="10"/>
        <color rgb="FF000000"/>
        <rFont val="Averta"/>
        <family val="3"/>
      </rPr>
      <t>1</t>
    </r>
    <r>
      <rPr>
        <sz val="10"/>
        <color rgb="FF000000"/>
        <rFont val="Averta"/>
        <family val="3"/>
      </rPr>
      <t xml:space="preserve"> </t>
    </r>
  </si>
  <si>
    <t>Al 31-mar-2025</t>
  </si>
  <si>
    <t>2019-2025</t>
  </si>
  <si>
    <t>Órganos Públicos Autónomos</t>
  </si>
  <si>
    <t>Secretarías, Dependencias y Órganos Desconcentrados</t>
  </si>
  <si>
    <t>FONDO DE APORTACIONES PARA LA SEGURIDAD PÚBLICA DE LOS ESTADOS Y DEL DISTRITO FEDERAL (FASP)</t>
  </si>
  <si>
    <t>FONDO DE APORTACIONES PARA EL FORTALECIMIENTO DE LOS MUNICIPIOS Y DE LAS DEMARCACIONES TERRITORIALES DEL DISTRITO FEDERAL (FORTAMUN)</t>
  </si>
  <si>
    <r>
      <t xml:space="preserve">Nota: </t>
    </r>
    <r>
      <rPr>
        <sz val="9"/>
        <color rgb="FF000000"/>
        <rFont val="Averta"/>
        <family val="3"/>
      </rPr>
      <t>Mejora en los nombres a partir del ejercicio 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</si>
</sst>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27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rgb="FF000000"/>
      <name val="Calibri"/>
      <family val="2"/>
      <charset val="204"/>
    </font>
    <font>
      <sz val="10"/>
      <color rgb="FF000000"/>
      <name val="Averta"/>
      <family val="3"/>
    </font>
    <font>
      <b/>
      <sz val="10"/>
      <color theme="0"/>
      <name val="Averta"/>
      <family val="3"/>
    </font>
    <font>
      <sz val="11"/>
      <color rgb="FF000000"/>
      <name val="Averta"/>
      <family val="3"/>
    </font>
    <font>
      <b/>
      <sz val="10"/>
      <color rgb="FF000000"/>
      <name val="Averta"/>
      <family val="3"/>
    </font>
    <font>
      <sz val="8"/>
      <color rgb="FF000000"/>
      <name val="Averta"/>
      <family val="3"/>
    </font>
    <font>
      <b/>
      <sz val="8"/>
      <color rgb="FF000000"/>
      <name val="Averta"/>
      <family val="3"/>
    </font>
    <font>
      <b/>
      <sz val="11"/>
      <color rgb="FF000000"/>
      <name val="Averta"/>
      <family val="3"/>
    </font>
    <font>
      <b/>
      <vertAlign val="superscript"/>
      <sz val="10"/>
      <color rgb="FF000000"/>
      <name val="Averta"/>
      <family val="3"/>
    </font>
    <font>
      <b/>
      <sz val="12"/>
      <color rgb="FF000000"/>
      <name val="Averta"/>
      <family val="3"/>
    </font>
    <font>
      <sz val="12"/>
      <color rgb="FF000000"/>
      <name val="Averta"/>
      <family val="3"/>
    </font>
    <font>
      <sz val="10"/>
      <name val="Averta"/>
      <family val="3"/>
    </font>
    <font>
      <b/>
      <sz val="12"/>
      <name val="Averta"/>
      <family val="3"/>
    </font>
    <font>
      <b/>
      <sz val="10"/>
      <name val="Averta"/>
      <family val="3"/>
    </font>
    <font>
      <b/>
      <sz val="8"/>
      <name val="Averta"/>
      <family val="3"/>
    </font>
    <font>
      <sz val="8"/>
      <name val="Averta"/>
      <family val="3"/>
    </font>
    <font>
      <sz val="9"/>
      <name val="Averta"/>
      <family val="3"/>
    </font>
    <font>
      <sz val="7.5"/>
      <color rgb="FF000000"/>
      <name val="Averta"/>
      <family val="3"/>
    </font>
    <font>
      <b/>
      <sz val="7.5"/>
      <color rgb="FF000000"/>
      <name val="Averta"/>
      <family val="3"/>
    </font>
    <font>
      <b/>
      <sz val="9"/>
      <color rgb="FF000000"/>
      <name val="Averta"/>
      <family val="3"/>
    </font>
    <font>
      <sz val="9"/>
      <color rgb="FF000000"/>
      <name val="Averta"/>
      <family val="3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F224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/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auto="1"/>
      </top>
      <bottom/>
      <diagonal/>
    </border>
  </borders>
  <cellStyleXfs count="15">
    <xf numFmtId="0" fontId="0" fillId="0" borderId="0"/>
    <xf numFmtId="43" fontId="4" fillId="0" borderId="1" applyFont="0" applyFill="0" applyBorder="0" applyAlignment="0" applyProtection="0"/>
    <xf numFmtId="0" fontId="3" fillId="0" borderId="1"/>
    <xf numFmtId="43" fontId="3" fillId="0" borderId="1" applyFont="0" applyFill="0" applyBorder="0" applyAlignment="0" applyProtection="0"/>
    <xf numFmtId="0" fontId="5" fillId="0" borderId="1"/>
    <xf numFmtId="0" fontId="6" fillId="0" borderId="1"/>
    <xf numFmtId="43" fontId="2" fillId="0" borderId="1" applyFont="0" applyFill="0" applyBorder="0" applyAlignment="0" applyProtection="0"/>
    <xf numFmtId="43" fontId="3" fillId="0" borderId="1" applyFont="0" applyFill="0" applyBorder="0" applyAlignment="0" applyProtection="0"/>
    <xf numFmtId="0" fontId="6" fillId="0" borderId="1"/>
    <xf numFmtId="43" fontId="3" fillId="0" borderId="1" applyFont="0" applyFill="0" applyBorder="0" applyAlignment="0" applyProtection="0"/>
    <xf numFmtId="0" fontId="6" fillId="0" borderId="1"/>
    <xf numFmtId="43" fontId="3" fillId="0" borderId="1" applyFont="0" applyFill="0" applyBorder="0" applyAlignment="0" applyProtection="0"/>
    <xf numFmtId="43" fontId="1" fillId="0" borderId="1" applyFont="0" applyFill="0" applyBorder="0" applyAlignment="0" applyProtection="0"/>
    <xf numFmtId="43" fontId="3" fillId="0" borderId="1" applyFont="0" applyFill="0" applyBorder="0" applyAlignment="0" applyProtection="0"/>
    <xf numFmtId="43" fontId="6" fillId="0" borderId="1" applyFont="0" applyFill="0" applyBorder="0" applyAlignment="0" applyProtection="0"/>
  </cellStyleXfs>
  <cellXfs count="183">
    <xf numFmtId="0" fontId="0" fillId="0" borderId="0" xfId="0"/>
    <xf numFmtId="0" fontId="8" fillId="5" borderId="2" xfId="5" applyFont="1" applyFill="1" applyBorder="1" applyAlignment="1">
      <alignment horizontal="center" vertical="center"/>
    </xf>
    <xf numFmtId="0" fontId="8" fillId="5" borderId="3" xfId="5" applyFont="1" applyFill="1" applyBorder="1" applyAlignment="1">
      <alignment horizontal="center" vertical="center" wrapText="1"/>
    </xf>
    <xf numFmtId="0" fontId="8" fillId="5" borderId="4" xfId="5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4" borderId="1" xfId="0" applyFont="1" applyFill="1" applyBorder="1" applyAlignment="1">
      <alignment horizontal="left" vertical="center"/>
    </xf>
    <xf numFmtId="41" fontId="10" fillId="4" borderId="1" xfId="0" applyNumberFormat="1" applyFont="1" applyFill="1" applyBorder="1" applyAlignment="1">
      <alignment horizontal="center" vertical="center"/>
    </xf>
    <xf numFmtId="41" fontId="9" fillId="0" borderId="0" xfId="0" applyNumberFormat="1" applyFont="1" applyAlignment="1">
      <alignment horizontal="center" vertical="center"/>
    </xf>
    <xf numFmtId="41" fontId="7" fillId="0" borderId="16" xfId="0" applyNumberFormat="1" applyFont="1" applyBorder="1" applyAlignment="1">
      <alignment horizontal="center" vertical="center"/>
    </xf>
    <xf numFmtId="41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 indent="1"/>
    </xf>
    <xf numFmtId="41" fontId="7" fillId="0" borderId="5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1" fillId="0" borderId="6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9" fillId="0" borderId="0" xfId="0" applyFont="1"/>
    <xf numFmtId="0" fontId="9" fillId="0" borderId="1" xfId="0" applyFont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 wrapText="1"/>
    </xf>
    <xf numFmtId="0" fontId="9" fillId="0" borderId="1" xfId="0" applyFont="1" applyBorder="1"/>
    <xf numFmtId="0" fontId="13" fillId="0" borderId="0" xfId="0" applyFont="1"/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41" fontId="7" fillId="0" borderId="17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41" fontId="9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1" xfId="5" applyFont="1" applyAlignment="1">
      <alignment horizontal="center" vertical="center"/>
    </xf>
    <xf numFmtId="0" fontId="9" fillId="0" borderId="1" xfId="5" applyFont="1"/>
    <xf numFmtId="0" fontId="9" fillId="0" borderId="1" xfId="5" applyFont="1" applyAlignment="1">
      <alignment horizontal="left" vertical="center"/>
    </xf>
    <xf numFmtId="0" fontId="11" fillId="0" borderId="6" xfId="5" applyFont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41" fontId="10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10" fillId="2" borderId="15" xfId="0" applyFont="1" applyFill="1" applyBorder="1" applyAlignment="1">
      <alignment horizontal="left" vertical="center"/>
    </xf>
    <xf numFmtId="41" fontId="10" fillId="2" borderId="15" xfId="0" applyNumberFormat="1" applyFont="1" applyFill="1" applyBorder="1" applyAlignment="1">
      <alignment horizontal="right" vertical="center"/>
    </xf>
    <xf numFmtId="0" fontId="7" fillId="0" borderId="18" xfId="0" applyFont="1" applyBorder="1" applyAlignment="1">
      <alignment horizontal="left" vertical="center"/>
    </xf>
    <xf numFmtId="41" fontId="7" fillId="0" borderId="18" xfId="0" applyNumberFormat="1" applyFont="1" applyBorder="1" applyAlignment="1">
      <alignment horizontal="center" vertical="center"/>
    </xf>
    <xf numFmtId="41" fontId="7" fillId="0" borderId="19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9" fillId="0" borderId="0" xfId="0" applyFont="1" applyFill="1"/>
    <xf numFmtId="0" fontId="7" fillId="0" borderId="0" xfId="0" applyFont="1" applyAlignment="1">
      <alignment horizontal="left" vertical="center" wrapText="1"/>
    </xf>
    <xf numFmtId="0" fontId="17" fillId="0" borderId="1" xfId="2" applyFont="1" applyFill="1"/>
    <xf numFmtId="0" fontId="17" fillId="0" borderId="1" xfId="2" applyFont="1"/>
    <xf numFmtId="0" fontId="8" fillId="5" borderId="2" xfId="0" applyFont="1" applyFill="1" applyBorder="1" applyAlignment="1">
      <alignment horizontal="center" vertical="center"/>
    </xf>
    <xf numFmtId="49" fontId="17" fillId="0" borderId="1" xfId="2" applyNumberFormat="1" applyFont="1" applyBorder="1" applyAlignment="1">
      <alignment horizontal="right"/>
    </xf>
    <xf numFmtId="0" fontId="18" fillId="0" borderId="1" xfId="4" applyFont="1" applyFill="1" applyBorder="1"/>
    <xf numFmtId="0" fontId="17" fillId="0" borderId="1" xfId="2" applyFont="1" applyBorder="1"/>
    <xf numFmtId="49" fontId="17" fillId="0" borderId="7" xfId="2" applyNumberFormat="1" applyFont="1" applyBorder="1" applyAlignment="1">
      <alignment horizontal="left" vertical="center"/>
    </xf>
    <xf numFmtId="0" fontId="18" fillId="0" borderId="8" xfId="4" applyFont="1" applyFill="1" applyBorder="1" applyAlignment="1">
      <alignment horizontal="left" vertical="center"/>
    </xf>
    <xf numFmtId="0" fontId="17" fillId="0" borderId="8" xfId="2" applyFont="1" applyBorder="1" applyAlignment="1">
      <alignment horizontal="left" vertical="center"/>
    </xf>
    <xf numFmtId="164" fontId="17" fillId="0" borderId="9" xfId="3" applyNumberFormat="1" applyFont="1" applyFill="1" applyBorder="1" applyAlignment="1">
      <alignment horizontal="right"/>
    </xf>
    <xf numFmtId="49" fontId="19" fillId="2" borderId="10" xfId="2" applyNumberFormat="1" applyFont="1" applyFill="1" applyBorder="1" applyAlignment="1">
      <alignment horizontal="left" vertical="center"/>
    </xf>
    <xf numFmtId="0" fontId="19" fillId="2" borderId="1" xfId="2" applyFont="1" applyFill="1" applyBorder="1" applyAlignment="1">
      <alignment horizontal="left" vertical="center"/>
    </xf>
    <xf numFmtId="3" fontId="20" fillId="2" borderId="11" xfId="3" applyNumberFormat="1" applyFont="1" applyFill="1" applyBorder="1"/>
    <xf numFmtId="49" fontId="17" fillId="0" borderId="20" xfId="2" applyNumberFormat="1" applyFont="1" applyBorder="1" applyAlignment="1">
      <alignment horizontal="left" vertical="center"/>
    </xf>
    <xf numFmtId="0" fontId="19" fillId="0" borderId="18" xfId="4" applyFont="1" applyFill="1" applyBorder="1" applyAlignment="1">
      <alignment horizontal="left" vertical="center"/>
    </xf>
    <xf numFmtId="0" fontId="17" fillId="0" borderId="18" xfId="2" applyFont="1" applyBorder="1" applyAlignment="1">
      <alignment horizontal="left" vertical="center"/>
    </xf>
    <xf numFmtId="3" fontId="21" fillId="0" borderId="21" xfId="3" applyNumberFormat="1" applyFont="1" applyBorder="1"/>
    <xf numFmtId="49" fontId="17" fillId="0" borderId="22" xfId="2" applyNumberFormat="1" applyFont="1" applyBorder="1" applyAlignment="1">
      <alignment horizontal="left" vertical="center"/>
    </xf>
    <xf numFmtId="0" fontId="19" fillId="0" borderId="19" xfId="4" applyFont="1" applyFill="1" applyBorder="1" applyAlignment="1">
      <alignment horizontal="left" vertical="center"/>
    </xf>
    <xf numFmtId="0" fontId="17" fillId="0" borderId="19" xfId="2" applyFont="1" applyBorder="1" applyAlignment="1">
      <alignment horizontal="left" vertical="center"/>
    </xf>
    <xf numFmtId="3" fontId="21" fillId="0" borderId="23" xfId="3" applyNumberFormat="1" applyFont="1" applyBorder="1"/>
    <xf numFmtId="49" fontId="17" fillId="0" borderId="10" xfId="2" applyNumberFormat="1" applyFont="1" applyBorder="1" applyAlignment="1">
      <alignment horizontal="left" vertical="center"/>
    </xf>
    <xf numFmtId="0" fontId="19" fillId="0" borderId="1" xfId="4" applyFont="1" applyFill="1" applyBorder="1" applyAlignment="1">
      <alignment horizontal="left" vertical="center"/>
    </xf>
    <xf numFmtId="0" fontId="17" fillId="0" borderId="1" xfId="2" applyFont="1" applyBorder="1" applyAlignment="1">
      <alignment horizontal="left" vertical="center"/>
    </xf>
    <xf numFmtId="3" fontId="21" fillId="0" borderId="11" xfId="3" applyNumberFormat="1" applyFont="1" applyFill="1" applyBorder="1" applyAlignment="1">
      <alignment horizontal="right"/>
    </xf>
    <xf numFmtId="3" fontId="20" fillId="0" borderId="11" xfId="3" applyNumberFormat="1" applyFont="1" applyFill="1" applyBorder="1" applyAlignment="1">
      <alignment horizontal="right"/>
    </xf>
    <xf numFmtId="0" fontId="17" fillId="2" borderId="1" xfId="2" applyFont="1" applyFill="1" applyBorder="1" applyAlignment="1">
      <alignment horizontal="left" vertical="center"/>
    </xf>
    <xf numFmtId="164" fontId="20" fillId="2" borderId="11" xfId="1" applyNumberFormat="1" applyFont="1" applyFill="1" applyBorder="1"/>
    <xf numFmtId="0" fontId="19" fillId="2" borderId="10" xfId="2" applyFont="1" applyFill="1" applyBorder="1" applyAlignment="1">
      <alignment horizontal="left" vertical="center"/>
    </xf>
    <xf numFmtId="41" fontId="21" fillId="0" borderId="23" xfId="3" applyNumberFormat="1" applyFont="1" applyBorder="1"/>
    <xf numFmtId="3" fontId="21" fillId="0" borderId="23" xfId="3" applyNumberFormat="1" applyFont="1" applyFill="1" applyBorder="1" applyAlignment="1">
      <alignment horizontal="right"/>
    </xf>
    <xf numFmtId="0" fontId="17" fillId="0" borderId="10" xfId="2" applyFont="1" applyBorder="1" applyAlignment="1">
      <alignment horizontal="left" vertical="center"/>
    </xf>
    <xf numFmtId="0" fontId="19" fillId="0" borderId="1" xfId="2" applyFont="1" applyBorder="1" applyAlignment="1">
      <alignment horizontal="left" vertical="center"/>
    </xf>
    <xf numFmtId="3" fontId="20" fillId="2" borderId="11" xfId="3" applyNumberFormat="1" applyFont="1" applyFill="1" applyBorder="1" applyAlignment="1">
      <alignment horizontal="right"/>
    </xf>
    <xf numFmtId="0" fontId="17" fillId="0" borderId="20" xfId="2" applyFont="1" applyBorder="1" applyAlignment="1">
      <alignment horizontal="left" vertical="center"/>
    </xf>
    <xf numFmtId="0" fontId="17" fillId="0" borderId="22" xfId="2" applyFont="1" applyBorder="1" applyAlignment="1">
      <alignment horizontal="left" vertical="center"/>
    </xf>
    <xf numFmtId="0" fontId="17" fillId="0" borderId="12" xfId="2" applyFont="1" applyBorder="1" applyAlignment="1">
      <alignment horizontal="left" vertical="center"/>
    </xf>
    <xf numFmtId="0" fontId="17" fillId="0" borderId="13" xfId="2" applyFont="1" applyBorder="1" applyAlignment="1">
      <alignment horizontal="left" vertical="center"/>
    </xf>
    <xf numFmtId="43" fontId="21" fillId="0" borderId="14" xfId="3" applyFont="1" applyBorder="1"/>
    <xf numFmtId="43" fontId="22" fillId="0" borderId="1" xfId="3" applyFont="1" applyFill="1" applyBorder="1" applyAlignment="1">
      <alignment horizontal="right"/>
    </xf>
    <xf numFmtId="3" fontId="20" fillId="4" borderId="4" xfId="3" applyNumberFormat="1" applyFont="1" applyFill="1" applyBorder="1" applyAlignment="1">
      <alignment vertical="center"/>
    </xf>
    <xf numFmtId="0" fontId="21" fillId="0" borderId="1" xfId="2" applyFont="1" applyBorder="1"/>
    <xf numFmtId="0" fontId="18" fillId="0" borderId="1" xfId="2" applyFont="1"/>
    <xf numFmtId="0" fontId="16" fillId="0" borderId="1" xfId="0" applyFont="1" applyBorder="1" applyAlignment="1">
      <alignment horizontal="center" vertical="center"/>
    </xf>
    <xf numFmtId="0" fontId="25" fillId="0" borderId="0" xfId="0" applyFont="1"/>
    <xf numFmtId="0" fontId="9" fillId="0" borderId="1" xfId="0" applyFont="1" applyBorder="1" applyAlignment="1">
      <alignment horizontal="left" vertical="center"/>
    </xf>
    <xf numFmtId="0" fontId="23" fillId="0" borderId="25" xfId="10" applyFont="1" applyBorder="1" applyAlignment="1">
      <alignment vertical="center"/>
    </xf>
    <xf numFmtId="0" fontId="15" fillId="3" borderId="5" xfId="0" applyFont="1" applyFill="1" applyBorder="1" applyAlignment="1">
      <alignment horizontal="left" vertical="center" wrapText="1"/>
    </xf>
    <xf numFmtId="41" fontId="13" fillId="3" borderId="5" xfId="0" applyNumberFormat="1" applyFont="1" applyFill="1" applyBorder="1" applyAlignment="1">
      <alignment horizontal="center" vertical="center"/>
    </xf>
    <xf numFmtId="41" fontId="15" fillId="3" borderId="5" xfId="0" applyNumberFormat="1" applyFont="1" applyFill="1" applyBorder="1" applyAlignment="1">
      <alignment horizontal="center" vertical="center"/>
    </xf>
    <xf numFmtId="0" fontId="10" fillId="6" borderId="0" xfId="0" applyFont="1" applyFill="1"/>
    <xf numFmtId="0" fontId="13" fillId="4" borderId="1" xfId="0" applyFont="1" applyFill="1" applyBorder="1" applyAlignment="1">
      <alignment horizontal="left" vertical="center"/>
    </xf>
    <xf numFmtId="41" fontId="13" fillId="4" borderId="1" xfId="0" applyNumberFormat="1" applyFont="1" applyFill="1" applyBorder="1" applyAlignment="1">
      <alignment horizontal="center" vertical="center"/>
    </xf>
    <xf numFmtId="41" fontId="10" fillId="6" borderId="0" xfId="0" applyNumberFormat="1" applyFont="1" applyFill="1"/>
    <xf numFmtId="41" fontId="10" fillId="6" borderId="16" xfId="0" applyNumberFormat="1" applyFont="1" applyFill="1" applyBorder="1"/>
    <xf numFmtId="41" fontId="10" fillId="6" borderId="17" xfId="0" applyNumberFormat="1" applyFont="1" applyFill="1" applyBorder="1"/>
    <xf numFmtId="0" fontId="11" fillId="0" borderId="1" xfId="5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41" fontId="10" fillId="0" borderId="1" xfId="0" applyNumberFormat="1" applyFont="1" applyFill="1" applyBorder="1" applyAlignment="1">
      <alignment horizontal="center" vertical="center"/>
    </xf>
    <xf numFmtId="41" fontId="10" fillId="6" borderId="17" xfId="0" applyNumberFormat="1" applyFont="1" applyFill="1" applyBorder="1" applyAlignment="1">
      <alignment vertical="center"/>
    </xf>
    <xf numFmtId="0" fontId="10" fillId="6" borderId="18" xfId="0" applyFont="1" applyFill="1" applyBorder="1" applyAlignment="1">
      <alignment wrapText="1"/>
    </xf>
    <xf numFmtId="0" fontId="7" fillId="0" borderId="19" xfId="0" applyFont="1" applyBorder="1" applyAlignment="1">
      <alignment horizontal="left" vertical="center"/>
    </xf>
    <xf numFmtId="0" fontId="10" fillId="6" borderId="19" xfId="0" applyFont="1" applyFill="1" applyBorder="1" applyAlignment="1">
      <alignment wrapText="1"/>
    </xf>
    <xf numFmtId="0" fontId="10" fillId="6" borderId="19" xfId="0" applyFont="1" applyFill="1" applyBorder="1"/>
    <xf numFmtId="0" fontId="7" fillId="0" borderId="19" xfId="0" applyFont="1" applyBorder="1" applyAlignment="1">
      <alignment horizontal="left" vertical="center" wrapText="1"/>
    </xf>
    <xf numFmtId="0" fontId="10" fillId="6" borderId="19" xfId="0" applyFont="1" applyFill="1" applyBorder="1" applyAlignment="1">
      <alignment vertical="center" wrapText="1"/>
    </xf>
    <xf numFmtId="0" fontId="13" fillId="2" borderId="18" xfId="0" applyFont="1" applyFill="1" applyBorder="1" applyAlignment="1">
      <alignment horizontal="left" vertical="center"/>
    </xf>
    <xf numFmtId="41" fontId="13" fillId="2" borderId="18" xfId="0" applyNumberFormat="1" applyFont="1" applyFill="1" applyBorder="1" applyAlignment="1">
      <alignment horizontal="center" vertical="center"/>
    </xf>
    <xf numFmtId="41" fontId="10" fillId="6" borderId="19" xfId="0" applyNumberFormat="1" applyFont="1" applyFill="1" applyBorder="1"/>
    <xf numFmtId="0" fontId="7" fillId="0" borderId="19" xfId="0" applyFont="1" applyFill="1" applyBorder="1" applyAlignment="1">
      <alignment horizontal="left" vertical="center" indent="1"/>
    </xf>
    <xf numFmtId="0" fontId="7" fillId="0" borderId="19" xfId="0" applyFont="1" applyFill="1" applyBorder="1" applyAlignment="1">
      <alignment horizontal="left" vertical="center" wrapText="1" indent="1"/>
    </xf>
    <xf numFmtId="41" fontId="10" fillId="6" borderId="19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 wrapText="1"/>
    </xf>
    <xf numFmtId="41" fontId="7" fillId="0" borderId="5" xfId="0" applyNumberFormat="1" applyFont="1" applyFill="1" applyBorder="1" applyAlignment="1">
      <alignment vertical="center"/>
    </xf>
    <xf numFmtId="0" fontId="8" fillId="0" borderId="1" xfId="5" applyFont="1" applyFill="1" applyBorder="1" applyAlignment="1">
      <alignment horizontal="center" vertical="center"/>
    </xf>
    <xf numFmtId="0" fontId="8" fillId="0" borderId="1" xfId="5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vertical="center" wrapText="1"/>
    </xf>
    <xf numFmtId="41" fontId="7" fillId="0" borderId="18" xfId="0" applyNumberFormat="1" applyFont="1" applyFill="1" applyBorder="1" applyAlignment="1">
      <alignment vertical="center"/>
    </xf>
    <xf numFmtId="0" fontId="7" fillId="0" borderId="19" xfId="0" applyFont="1" applyFill="1" applyBorder="1" applyAlignment="1">
      <alignment vertical="center" wrapText="1"/>
    </xf>
    <xf numFmtId="41" fontId="7" fillId="0" borderId="19" xfId="0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vertical="center" wrapText="1"/>
    </xf>
    <xf numFmtId="0" fontId="9" fillId="0" borderId="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 wrapText="1"/>
    </xf>
    <xf numFmtId="41" fontId="7" fillId="0" borderId="24" xfId="0" applyNumberFormat="1" applyFont="1" applyBorder="1" applyAlignment="1">
      <alignment horizontal="center" vertical="center"/>
    </xf>
    <xf numFmtId="0" fontId="10" fillId="2" borderId="18" xfId="0" applyFont="1" applyFill="1" applyBorder="1" applyAlignment="1">
      <alignment horizontal="left" vertical="center"/>
    </xf>
    <xf numFmtId="41" fontId="10" fillId="2" borderId="18" xfId="0" applyNumberFormat="1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left" vertical="center"/>
    </xf>
    <xf numFmtId="41" fontId="10" fillId="2" borderId="19" xfId="0" applyNumberFormat="1" applyFont="1" applyFill="1" applyBorder="1" applyAlignment="1">
      <alignment horizontal="center" vertical="center"/>
    </xf>
    <xf numFmtId="0" fontId="7" fillId="0" borderId="19" xfId="0" applyFont="1" applyBorder="1" applyAlignment="1">
      <alignment horizontal="left" vertical="center" indent="1"/>
    </xf>
    <xf numFmtId="0" fontId="10" fillId="2" borderId="19" xfId="0" applyFont="1" applyFill="1" applyBorder="1" applyAlignment="1">
      <alignment horizontal="left" vertical="center" wrapText="1"/>
    </xf>
    <xf numFmtId="0" fontId="10" fillId="2" borderId="24" xfId="0" applyFont="1" applyFill="1" applyBorder="1" applyAlignment="1">
      <alignment horizontal="left" vertical="center"/>
    </xf>
    <xf numFmtId="41" fontId="10" fillId="2" borderId="24" xfId="0" applyNumberFormat="1" applyFont="1" applyFill="1" applyBorder="1" applyAlignment="1">
      <alignment horizontal="center" vertical="center"/>
    </xf>
    <xf numFmtId="0" fontId="7" fillId="0" borderId="24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41" fontId="10" fillId="0" borderId="1" xfId="0" applyNumberFormat="1" applyFont="1" applyFill="1" applyBorder="1" applyAlignment="1">
      <alignment horizontal="right" vertical="center"/>
    </xf>
    <xf numFmtId="41" fontId="10" fillId="4" borderId="25" xfId="0" applyNumberFormat="1" applyFont="1" applyFill="1" applyBorder="1" applyAlignment="1">
      <alignment horizontal="right" vertical="center"/>
    </xf>
    <xf numFmtId="41" fontId="7" fillId="0" borderId="19" xfId="0" applyNumberFormat="1" applyFont="1" applyBorder="1" applyAlignment="1">
      <alignment horizontal="right" vertical="center"/>
    </xf>
    <xf numFmtId="41" fontId="10" fillId="2" borderId="18" xfId="0" applyNumberFormat="1" applyFont="1" applyFill="1" applyBorder="1" applyAlignment="1">
      <alignment horizontal="right" vertical="center"/>
    </xf>
    <xf numFmtId="41" fontId="10" fillId="2" borderId="19" xfId="0" applyNumberFormat="1" applyFont="1" applyFill="1" applyBorder="1" applyAlignment="1">
      <alignment horizontal="right" vertical="center"/>
    </xf>
    <xf numFmtId="41" fontId="7" fillId="0" borderId="19" xfId="0" applyNumberFormat="1" applyFont="1" applyFill="1" applyBorder="1" applyAlignment="1">
      <alignment horizontal="right" vertical="center"/>
    </xf>
    <xf numFmtId="41" fontId="10" fillId="3" borderId="26" xfId="0" applyNumberFormat="1" applyFont="1" applyFill="1" applyBorder="1" applyAlignment="1">
      <alignment horizontal="right" vertical="center"/>
    </xf>
    <xf numFmtId="164" fontId="10" fillId="2" borderId="19" xfId="0" applyNumberFormat="1" applyFont="1" applyFill="1" applyBorder="1" applyAlignment="1">
      <alignment horizontal="right" vertical="center"/>
    </xf>
    <xf numFmtId="41" fontId="10" fillId="3" borderId="24" xfId="0" applyNumberFormat="1" applyFont="1" applyFill="1" applyBorder="1" applyAlignment="1">
      <alignment horizontal="right" vertical="center"/>
    </xf>
    <xf numFmtId="0" fontId="9" fillId="0" borderId="8" xfId="0" applyFont="1" applyBorder="1" applyAlignment="1">
      <alignment horizontal="left" vertical="center" wrapText="1"/>
    </xf>
    <xf numFmtId="0" fontId="9" fillId="0" borderId="8" xfId="0" applyFont="1" applyBorder="1"/>
    <xf numFmtId="0" fontId="10" fillId="4" borderId="25" xfId="0" applyFont="1" applyFill="1" applyBorder="1" applyAlignment="1">
      <alignment horizontal="left" vertical="center" wrapText="1"/>
    </xf>
    <xf numFmtId="0" fontId="10" fillId="2" borderId="18" xfId="0" applyFont="1" applyFill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 indent="2"/>
    </xf>
    <xf numFmtId="0" fontId="7" fillId="0" borderId="19" xfId="0" applyFont="1" applyFill="1" applyBorder="1" applyAlignment="1">
      <alignment horizontal="left" vertical="center" wrapText="1"/>
    </xf>
    <xf numFmtId="0" fontId="10" fillId="3" borderId="26" xfId="0" applyFont="1" applyFill="1" applyBorder="1" applyAlignment="1">
      <alignment horizontal="left" vertical="center" wrapText="1"/>
    </xf>
    <xf numFmtId="0" fontId="10" fillId="3" borderId="24" xfId="0" applyFont="1" applyFill="1" applyBorder="1" applyAlignment="1">
      <alignment horizontal="left" vertical="center" wrapText="1"/>
    </xf>
    <xf numFmtId="0" fontId="9" fillId="0" borderId="18" xfId="0" applyFont="1" applyBorder="1"/>
    <xf numFmtId="0" fontId="9" fillId="0" borderId="19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41" fontId="10" fillId="6" borderId="24" xfId="0" applyNumberFormat="1" applyFont="1" applyFill="1" applyBorder="1"/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5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9" xfId="2" applyFont="1" applyBorder="1" applyAlignment="1">
      <alignment horizontal="left" vertical="center" wrapText="1"/>
    </xf>
    <xf numFmtId="0" fontId="19" fillId="4" borderId="2" xfId="2" applyFont="1" applyFill="1" applyBorder="1" applyAlignment="1">
      <alignment horizontal="center" vertical="center"/>
    </xf>
    <xf numFmtId="0" fontId="19" fillId="4" borderId="3" xfId="2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17" fillId="0" borderId="18" xfId="2" applyFont="1" applyBorder="1" applyAlignment="1">
      <alignment horizontal="left" vertical="center" wrapText="1"/>
    </xf>
    <xf numFmtId="0" fontId="9" fillId="0" borderId="13" xfId="5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8" fillId="0" borderId="13" xfId="2" applyFont="1" applyFill="1" applyBorder="1" applyAlignment="1">
      <alignment horizontal="center"/>
    </xf>
  </cellXfs>
  <cellStyles count="15">
    <cellStyle name="Millares 2" xfId="1" xr:uid="{00000000-0005-0000-0000-000000000000}"/>
    <cellStyle name="Millares 2 2" xfId="7" xr:uid="{00000000-0005-0000-0000-000001000000}"/>
    <cellStyle name="Millares 2 2 2" xfId="13" xr:uid="{00000000-0005-0000-0000-000001000000}"/>
    <cellStyle name="Millares 2 3" xfId="9" xr:uid="{00000000-0005-0000-0000-000000000000}"/>
    <cellStyle name="Millares 3" xfId="3" xr:uid="{00000000-0005-0000-0000-000002000000}"/>
    <cellStyle name="Millares 3 2" xfId="11" xr:uid="{00000000-0005-0000-0000-000002000000}"/>
    <cellStyle name="Millares 4" xfId="14" xr:uid="{00000000-0005-0000-0000-000036000000}"/>
    <cellStyle name="Millares 6 2" xfId="6" xr:uid="{00000000-0005-0000-0000-000003000000}"/>
    <cellStyle name="Millares 6 2 2" xfId="12" xr:uid="{00000000-0005-0000-0000-000003000000}"/>
    <cellStyle name="Normal" xfId="0" builtinId="0"/>
    <cellStyle name="Normal 2" xfId="2" xr:uid="{00000000-0005-0000-0000-000005000000}"/>
    <cellStyle name="Normal 3" xfId="5" xr:uid="{00000000-0005-0000-0000-000006000000}"/>
    <cellStyle name="Normal 4" xfId="8" xr:uid="{00000000-0005-0000-0000-00003B000000}"/>
    <cellStyle name="Normal 5" xfId="10" xr:uid="{00000000-0005-0000-0000-00003C000000}"/>
    <cellStyle name="Normal_EVOEN-94" xfId="4" xr:uid="{00000000-0005-0000-0000-000007000000}"/>
  </cellStyles>
  <dxfs count="0"/>
  <tableStyles count="0" defaultTableStyle="TableStyleMedium9" defaultPivotStyle="PivotStyleLight16"/>
  <colors>
    <mruColors>
      <color rgb="FF9F2241"/>
      <color rgb="FF020CCA"/>
      <color rgb="FF000099"/>
      <color rgb="FFFF3737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file:///C:\manuel\logo2003.jpg" TargetMode="External"/><Relationship Id="rId1" Type="http://schemas.openxmlformats.org/officeDocument/2006/relationships/image" Target="../media/image2.jpeg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0</xdr:col>
      <xdr:colOff>657225</xdr:colOff>
      <xdr:row>4</xdr:row>
      <xdr:rowOff>16384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14300"/>
          <a:ext cx="466725" cy="73075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</xdr:row>
      <xdr:rowOff>28575</xdr:rowOff>
    </xdr:from>
    <xdr:to>
      <xdr:col>0</xdr:col>
      <xdr:colOff>676275</xdr:colOff>
      <xdr:row>4</xdr:row>
      <xdr:rowOff>121159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90500"/>
          <a:ext cx="466725" cy="73075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140805</xdr:colOff>
      <xdr:row>0</xdr:row>
      <xdr:rowOff>115957</xdr:rowOff>
    </xdr:from>
    <xdr:to>
      <xdr:col>0</xdr:col>
      <xdr:colOff>607530</xdr:colOff>
      <xdr:row>4</xdr:row>
      <xdr:rowOff>10173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805" y="115957"/>
          <a:ext cx="466725" cy="73075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279124</xdr:colOff>
      <xdr:row>0</xdr:row>
      <xdr:rowOff>156956</xdr:rowOff>
    </xdr:from>
    <xdr:to>
      <xdr:col>0</xdr:col>
      <xdr:colOff>745849</xdr:colOff>
      <xdr:row>4</xdr:row>
      <xdr:rowOff>40405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9124" y="156956"/>
          <a:ext cx="466725" cy="71999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28575</xdr:rowOff>
    </xdr:from>
    <xdr:to>
      <xdr:col>0</xdr:col>
      <xdr:colOff>666750</xdr:colOff>
      <xdr:row>4</xdr:row>
      <xdr:rowOff>121159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219075"/>
          <a:ext cx="466725" cy="73075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95250</xdr:rowOff>
    </xdr:from>
    <xdr:to>
      <xdr:col>0</xdr:col>
      <xdr:colOff>647700</xdr:colOff>
      <xdr:row>4</xdr:row>
      <xdr:rowOff>187834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0"/>
          <a:ext cx="466725" cy="73075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0</xdr:row>
      <xdr:rowOff>0</xdr:rowOff>
    </xdr:from>
    <xdr:to>
      <xdr:col>3</xdr:col>
      <xdr:colOff>180975</xdr:colOff>
      <xdr:row>0</xdr:row>
      <xdr:rowOff>0</xdr:rowOff>
    </xdr:to>
    <xdr:pic>
      <xdr:nvPicPr>
        <xdr:cNvPr id="2" name="Picture 8" descr="C:\manuel\logo2003.jpg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0"/>
          <a:ext cx="866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2</xdr:col>
      <xdr:colOff>190500</xdr:colOff>
      <xdr:row>0</xdr:row>
      <xdr:rowOff>0</xdr:rowOff>
    </xdr:from>
    <xdr:to>
      <xdr:col>3</xdr:col>
      <xdr:colOff>180975</xdr:colOff>
      <xdr:row>0</xdr:row>
      <xdr:rowOff>0</xdr:rowOff>
    </xdr:to>
    <xdr:pic>
      <xdr:nvPicPr>
        <xdr:cNvPr id="3" name="Picture 13" descr="C:\manuel\logo2003.jpg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0"/>
          <a:ext cx="866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2</xdr:col>
      <xdr:colOff>190500</xdr:colOff>
      <xdr:row>0</xdr:row>
      <xdr:rowOff>0</xdr:rowOff>
    </xdr:from>
    <xdr:to>
      <xdr:col>3</xdr:col>
      <xdr:colOff>180975</xdr:colOff>
      <xdr:row>0</xdr:row>
      <xdr:rowOff>0</xdr:rowOff>
    </xdr:to>
    <xdr:pic>
      <xdr:nvPicPr>
        <xdr:cNvPr id="4" name="Picture 23" descr="C:\manuel\logo2003.jpg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0"/>
          <a:ext cx="866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3</xdr:col>
      <xdr:colOff>533400</xdr:colOff>
      <xdr:row>0</xdr:row>
      <xdr:rowOff>0</xdr:rowOff>
    </xdr:to>
    <xdr:pic>
      <xdr:nvPicPr>
        <xdr:cNvPr id="5" name="Picture 36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28576</xdr:colOff>
      <xdr:row>0</xdr:row>
      <xdr:rowOff>57151</xdr:rowOff>
    </xdr:from>
    <xdr:to>
      <xdr:col>2</xdr:col>
      <xdr:colOff>247651</xdr:colOff>
      <xdr:row>3</xdr:row>
      <xdr:rowOff>56118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0026" y="57151"/>
          <a:ext cx="419100" cy="6561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85725</xdr:rowOff>
    </xdr:from>
    <xdr:to>
      <xdr:col>0</xdr:col>
      <xdr:colOff>666750</xdr:colOff>
      <xdr:row>3</xdr:row>
      <xdr:rowOff>187834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85725"/>
          <a:ext cx="466725" cy="7307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1</xdr:row>
      <xdr:rowOff>57150</xdr:rowOff>
    </xdr:from>
    <xdr:to>
      <xdr:col>0</xdr:col>
      <xdr:colOff>866775</xdr:colOff>
      <xdr:row>4</xdr:row>
      <xdr:rowOff>159259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" y="266700"/>
          <a:ext cx="466725" cy="7307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76200</xdr:rowOff>
    </xdr:from>
    <xdr:to>
      <xdr:col>0</xdr:col>
      <xdr:colOff>666750</xdr:colOff>
      <xdr:row>3</xdr:row>
      <xdr:rowOff>178309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76200"/>
          <a:ext cx="466725" cy="7307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123825</xdr:rowOff>
    </xdr:from>
    <xdr:to>
      <xdr:col>0</xdr:col>
      <xdr:colOff>942975</xdr:colOff>
      <xdr:row>4</xdr:row>
      <xdr:rowOff>16384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123825"/>
          <a:ext cx="466725" cy="73075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123825</xdr:rowOff>
    </xdr:from>
    <xdr:to>
      <xdr:col>0</xdr:col>
      <xdr:colOff>647700</xdr:colOff>
      <xdr:row>4</xdr:row>
      <xdr:rowOff>16384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23825"/>
          <a:ext cx="466725" cy="73075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95250</xdr:rowOff>
    </xdr:from>
    <xdr:to>
      <xdr:col>0</xdr:col>
      <xdr:colOff>657225</xdr:colOff>
      <xdr:row>3</xdr:row>
      <xdr:rowOff>197359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95250"/>
          <a:ext cx="466725" cy="73075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95250</xdr:rowOff>
    </xdr:from>
    <xdr:to>
      <xdr:col>0</xdr:col>
      <xdr:colOff>666750</xdr:colOff>
      <xdr:row>3</xdr:row>
      <xdr:rowOff>204813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95250"/>
          <a:ext cx="466725" cy="73075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104775</xdr:rowOff>
    </xdr:from>
    <xdr:to>
      <xdr:col>0</xdr:col>
      <xdr:colOff>695325</xdr:colOff>
      <xdr:row>3</xdr:row>
      <xdr:rowOff>206884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04775"/>
          <a:ext cx="466725" cy="7307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20CCA"/>
    <pageSetUpPr fitToPage="1"/>
  </sheetPr>
  <dimension ref="A1:H14"/>
  <sheetViews>
    <sheetView zoomScaleNormal="100" zoomScaleSheetLayoutView="82" workbookViewId="0">
      <pane xSplit="1" topLeftCell="B1" activePane="topRight" state="frozen"/>
      <selection pane="topRight" activeCell="E15" sqref="E15:E16"/>
    </sheetView>
  </sheetViews>
  <sheetFormatPr baseColWidth="10" defaultColWidth="9.140625" defaultRowHeight="16.5" x14ac:dyDescent="0.3"/>
  <cols>
    <col min="1" max="1" width="47.7109375" style="16" customWidth="1"/>
    <col min="2" max="8" width="15.7109375" style="16" customWidth="1"/>
    <col min="9" max="16384" width="9.140625" style="16"/>
  </cols>
  <sheetData>
    <row r="1" spans="1:8" x14ac:dyDescent="0.3">
      <c r="A1" s="5"/>
      <c r="B1" s="5"/>
      <c r="C1" s="5"/>
      <c r="D1" s="5"/>
      <c r="E1" s="5"/>
      <c r="F1" s="5"/>
      <c r="G1" s="5"/>
    </row>
    <row r="2" spans="1:8" ht="15.75" customHeight="1" x14ac:dyDescent="0.3">
      <c r="A2" s="167" t="s">
        <v>99</v>
      </c>
      <c r="B2" s="167"/>
      <c r="C2" s="167"/>
      <c r="D2" s="167"/>
      <c r="E2" s="167"/>
      <c r="F2" s="167"/>
      <c r="G2" s="167"/>
      <c r="H2" s="167"/>
    </row>
    <row r="3" spans="1:8" x14ac:dyDescent="0.3">
      <c r="A3" s="168" t="s">
        <v>98</v>
      </c>
      <c r="B3" s="168"/>
      <c r="C3" s="168"/>
      <c r="D3" s="168"/>
      <c r="E3" s="168"/>
      <c r="F3" s="168"/>
      <c r="G3" s="168"/>
      <c r="H3" s="168"/>
    </row>
    <row r="4" spans="1:8" x14ac:dyDescent="0.3">
      <c r="A4" s="168" t="s">
        <v>187</v>
      </c>
      <c r="B4" s="168"/>
      <c r="C4" s="168"/>
      <c r="D4" s="168"/>
      <c r="E4" s="168"/>
      <c r="F4" s="168"/>
      <c r="G4" s="168"/>
      <c r="H4" s="168"/>
    </row>
    <row r="5" spans="1:8" x14ac:dyDescent="0.3">
      <c r="A5" s="168" t="s">
        <v>0</v>
      </c>
      <c r="B5" s="168"/>
      <c r="C5" s="168"/>
      <c r="D5" s="168"/>
      <c r="E5" s="168"/>
      <c r="F5" s="168"/>
      <c r="G5" s="168"/>
      <c r="H5" s="168"/>
    </row>
    <row r="6" spans="1:8" ht="17.25" thickBot="1" x14ac:dyDescent="0.35">
      <c r="A6" s="169"/>
      <c r="B6" s="169"/>
      <c r="C6" s="169"/>
      <c r="D6" s="169"/>
      <c r="E6" s="169"/>
      <c r="F6" s="169"/>
      <c r="G6" s="169"/>
      <c r="H6" s="169"/>
    </row>
    <row r="7" spans="1:8" ht="35.25" customHeight="1" thickBot="1" x14ac:dyDescent="0.35">
      <c r="A7" s="1" t="s">
        <v>1</v>
      </c>
      <c r="B7" s="2">
        <v>2019</v>
      </c>
      <c r="C7" s="2">
        <v>2020</v>
      </c>
      <c r="D7" s="2">
        <v>2021</v>
      </c>
      <c r="E7" s="2">
        <v>2022</v>
      </c>
      <c r="F7" s="2">
        <v>2023</v>
      </c>
      <c r="G7" s="2">
        <v>2024</v>
      </c>
      <c r="H7" s="3" t="s">
        <v>186</v>
      </c>
    </row>
    <row r="8" spans="1:8" ht="9.75" customHeight="1" x14ac:dyDescent="0.3">
      <c r="A8" s="5"/>
      <c r="B8" s="5"/>
      <c r="C8" s="5"/>
      <c r="D8" s="5"/>
      <c r="E8" s="5"/>
      <c r="F8" s="5"/>
      <c r="G8" s="5"/>
      <c r="H8" s="165"/>
    </row>
    <row r="9" spans="1:8" x14ac:dyDescent="0.3">
      <c r="A9" s="6" t="s">
        <v>165</v>
      </c>
      <c r="B9" s="7">
        <f t="shared" ref="B9:G9" si="0">SUM(B10:B12)</f>
        <v>24209471</v>
      </c>
      <c r="C9" s="7">
        <f t="shared" si="0"/>
        <v>23519073.746200003</v>
      </c>
      <c r="D9" s="7">
        <f t="shared" si="0"/>
        <v>22959761</v>
      </c>
      <c r="E9" s="7">
        <f t="shared" si="0"/>
        <v>24750252</v>
      </c>
      <c r="F9" s="7">
        <f t="shared" si="0"/>
        <v>29932416</v>
      </c>
      <c r="G9" s="7">
        <f t="shared" si="0"/>
        <v>28284376</v>
      </c>
      <c r="H9" s="7">
        <f t="shared" ref="H9" si="1">SUM(H10:H12)</f>
        <v>7622146</v>
      </c>
    </row>
    <row r="10" spans="1:8" ht="13.5" customHeight="1" x14ac:dyDescent="0.3">
      <c r="A10" s="22" t="s">
        <v>166</v>
      </c>
      <c r="B10" s="9">
        <f>'INGRESOS FL'!B9</f>
        <v>2400779</v>
      </c>
      <c r="C10" s="9">
        <f>'INGRESOS FL'!C9</f>
        <v>2271323.5142000001</v>
      </c>
      <c r="D10" s="9">
        <f>+'INGRESOS FL'!D9</f>
        <v>2367118</v>
      </c>
      <c r="E10" s="9">
        <f>+'INGRESOS FL'!E9</f>
        <v>3070643</v>
      </c>
      <c r="F10" s="9">
        <f>+'INGRESOS FL'!F9</f>
        <v>4018975</v>
      </c>
      <c r="G10" s="9">
        <f>'INGRESOS FL'!G9</f>
        <v>4110594</v>
      </c>
      <c r="H10" s="9">
        <f>'INGRESOS FL'!H9</f>
        <v>1092650</v>
      </c>
    </row>
    <row r="11" spans="1:8" ht="13.5" customHeight="1" x14ac:dyDescent="0.3">
      <c r="A11" s="23" t="s">
        <v>167</v>
      </c>
      <c r="B11" s="24">
        <f>'INGRESOS OF'!B9</f>
        <v>21808692</v>
      </c>
      <c r="C11" s="24">
        <f>'INGRESOS OF'!C9</f>
        <v>21247750.232000001</v>
      </c>
      <c r="D11" s="24">
        <f>'INGRESOS OF'!D9</f>
        <v>20592643</v>
      </c>
      <c r="E11" s="24">
        <f>'INGRESOS OF'!E9</f>
        <v>21679609</v>
      </c>
      <c r="F11" s="24">
        <f>'INGRESOS OF'!F9</f>
        <v>25913441</v>
      </c>
      <c r="G11" s="24">
        <f>'INGRESOS OF'!G9</f>
        <v>24173782</v>
      </c>
      <c r="H11" s="24">
        <f>'INGRESOS OF'!H9</f>
        <v>6529496</v>
      </c>
    </row>
    <row r="12" spans="1:8" ht="13.5" customHeight="1" x14ac:dyDescent="0.3">
      <c r="A12" s="33" t="s">
        <v>168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</row>
    <row r="13" spans="1:8" x14ac:dyDescent="0.3">
      <c r="A13" s="34" t="s">
        <v>91</v>
      </c>
    </row>
    <row r="14" spans="1:8" x14ac:dyDescent="0.3">
      <c r="A14" s="96" t="s">
        <v>97</v>
      </c>
    </row>
  </sheetData>
  <mergeCells count="5">
    <mergeCell ref="A6:H6"/>
    <mergeCell ref="A2:H2"/>
    <mergeCell ref="A3:H3"/>
    <mergeCell ref="A4:H4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77" orientation="landscape" r:id="rId1"/>
  <headerFooter>
    <oddFooter>&amp;C&amp;16C.P. Lizbeth M. Alavez Góngora
Directora General de Contabilidad Gubernamental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/>
    <pageSetUpPr fitToPage="1"/>
  </sheetPr>
  <dimension ref="A1:H10"/>
  <sheetViews>
    <sheetView zoomScaleNormal="100" zoomScaleSheetLayoutView="100" workbookViewId="0">
      <pane xSplit="1" topLeftCell="B1" activePane="topRight" state="frozen"/>
      <selection pane="topRight" activeCell="G19" sqref="G19"/>
    </sheetView>
  </sheetViews>
  <sheetFormatPr baseColWidth="10" defaultRowHeight="16.5" x14ac:dyDescent="0.3"/>
  <cols>
    <col min="1" max="1" width="47.7109375" style="16" customWidth="1"/>
    <col min="2" max="6" width="14.140625" style="16" customWidth="1"/>
    <col min="7" max="7" width="14.28515625" style="16" customWidth="1"/>
    <col min="8" max="8" width="15.5703125" style="16" customWidth="1"/>
    <col min="9" max="16384" width="11.42578125" style="16"/>
  </cols>
  <sheetData>
    <row r="1" spans="1:8" ht="12.75" customHeight="1" x14ac:dyDescent="0.3">
      <c r="A1" s="5"/>
    </row>
    <row r="2" spans="1:8" ht="17.25" x14ac:dyDescent="0.3">
      <c r="A2" s="172" t="s">
        <v>99</v>
      </c>
      <c r="B2" s="172"/>
      <c r="C2" s="172"/>
      <c r="D2" s="172"/>
      <c r="E2" s="172"/>
      <c r="F2" s="172"/>
      <c r="G2" s="172"/>
      <c r="H2" s="172"/>
    </row>
    <row r="3" spans="1:8" x14ac:dyDescent="0.3">
      <c r="A3" s="170" t="s">
        <v>71</v>
      </c>
      <c r="B3" s="170"/>
      <c r="C3" s="170"/>
      <c r="D3" s="170"/>
      <c r="E3" s="170"/>
      <c r="F3" s="170"/>
      <c r="G3" s="170"/>
      <c r="H3" s="170"/>
    </row>
    <row r="4" spans="1:8" x14ac:dyDescent="0.3">
      <c r="A4" s="170" t="s">
        <v>187</v>
      </c>
      <c r="B4" s="170"/>
      <c r="C4" s="170"/>
      <c r="D4" s="170"/>
      <c r="E4" s="170"/>
      <c r="F4" s="170"/>
      <c r="G4" s="170"/>
      <c r="H4" s="170"/>
    </row>
    <row r="5" spans="1:8" x14ac:dyDescent="0.3">
      <c r="A5" s="170" t="s">
        <v>0</v>
      </c>
      <c r="B5" s="170"/>
      <c r="C5" s="170"/>
      <c r="D5" s="170"/>
      <c r="E5" s="170"/>
      <c r="F5" s="170"/>
      <c r="G5" s="170"/>
      <c r="H5" s="170"/>
    </row>
    <row r="6" spans="1:8" ht="17.25" thickBot="1" x14ac:dyDescent="0.35">
      <c r="A6" s="169"/>
      <c r="B6" s="169"/>
      <c r="C6" s="169"/>
      <c r="D6" s="169"/>
      <c r="E6" s="169"/>
      <c r="F6" s="169"/>
      <c r="G6" s="169"/>
      <c r="H6" s="169"/>
    </row>
    <row r="7" spans="1:8" ht="35.25" customHeight="1" thickBot="1" x14ac:dyDescent="0.35">
      <c r="A7" s="18" t="s">
        <v>1</v>
      </c>
      <c r="B7" s="19">
        <f>'INGRESOS TOTALES'!B7</f>
        <v>2019</v>
      </c>
      <c r="C7" s="19">
        <f>'INGRESOS TOTALES'!C7</f>
        <v>2020</v>
      </c>
      <c r="D7" s="19">
        <f>'INGRESOS TOTALES'!D7</f>
        <v>2021</v>
      </c>
      <c r="E7" s="19">
        <v>2022</v>
      </c>
      <c r="F7" s="19">
        <v>2023</v>
      </c>
      <c r="G7" s="19">
        <v>2024</v>
      </c>
      <c r="H7" s="26" t="s">
        <v>186</v>
      </c>
    </row>
    <row r="8" spans="1:8" ht="9.9499999999999993" customHeight="1" x14ac:dyDescent="0.3">
      <c r="A8" s="4"/>
    </row>
    <row r="9" spans="1:8" ht="27.75" customHeight="1" x14ac:dyDescent="0.3">
      <c r="A9" s="25" t="s">
        <v>70</v>
      </c>
      <c r="B9" s="12">
        <f>+'INGRESOS OF'!B15</f>
        <v>475084</v>
      </c>
      <c r="C9" s="12">
        <f>+'INGRESOS OF'!C15</f>
        <v>422020</v>
      </c>
      <c r="D9" s="12">
        <f>+'INGRESOS OF'!D15</f>
        <v>444173</v>
      </c>
      <c r="E9" s="12">
        <f>+'INGRESOS OF'!E15</f>
        <v>478061</v>
      </c>
      <c r="F9" s="12">
        <f>+'INGRESOS OF'!F15</f>
        <v>576427</v>
      </c>
      <c r="G9" s="12">
        <f>+'INGRESOS OF'!G15</f>
        <v>555640</v>
      </c>
      <c r="H9" s="12">
        <f>+'INGRESOS OF'!H15</f>
        <v>153926</v>
      </c>
    </row>
    <row r="10" spans="1:8" x14ac:dyDescent="0.3">
      <c r="A10" s="15" t="s">
        <v>93</v>
      </c>
      <c r="B10" s="20"/>
    </row>
  </sheetData>
  <mergeCells count="5">
    <mergeCell ref="A6:H6"/>
    <mergeCell ref="A5:H5"/>
    <mergeCell ref="A4:H4"/>
    <mergeCell ref="A3:H3"/>
    <mergeCell ref="A2:H2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headerFooter>
    <oddFooter>&amp;C&amp;16C.P. Lizbeth M. Alavez Góngora
Directora General de Contabilidad Gubernamental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00000"/>
    <pageSetUpPr fitToPage="1"/>
  </sheetPr>
  <dimension ref="A1:H14"/>
  <sheetViews>
    <sheetView zoomScaleNormal="100" zoomScaleSheetLayoutView="85" workbookViewId="0">
      <pane xSplit="1" topLeftCell="B1" activePane="topRight" state="frozen"/>
      <selection pane="topRight" activeCell="J17" sqref="J17"/>
    </sheetView>
  </sheetViews>
  <sheetFormatPr baseColWidth="10" defaultColWidth="9.140625" defaultRowHeight="16.5" x14ac:dyDescent="0.3"/>
  <cols>
    <col min="1" max="1" width="47.7109375" style="16" customWidth="1"/>
    <col min="2" max="7" width="14.85546875" style="16" customWidth="1"/>
    <col min="8" max="8" width="15.5703125" style="16" customWidth="1"/>
    <col min="9" max="16384" width="9.140625" style="16"/>
  </cols>
  <sheetData>
    <row r="1" spans="1:8" x14ac:dyDescent="0.3">
      <c r="A1" s="5"/>
      <c r="B1" s="5"/>
    </row>
    <row r="2" spans="1:8" ht="17.25" x14ac:dyDescent="0.3">
      <c r="A2" s="172" t="s">
        <v>99</v>
      </c>
      <c r="B2" s="172"/>
      <c r="C2" s="172"/>
      <c r="D2" s="172"/>
      <c r="E2" s="172"/>
      <c r="F2" s="172"/>
      <c r="G2" s="172"/>
      <c r="H2" s="172"/>
    </row>
    <row r="3" spans="1:8" x14ac:dyDescent="0.3">
      <c r="A3" s="170" t="s">
        <v>119</v>
      </c>
      <c r="B3" s="170"/>
      <c r="C3" s="170"/>
      <c r="D3" s="170"/>
      <c r="E3" s="170"/>
      <c r="F3" s="170"/>
      <c r="G3" s="170"/>
      <c r="H3" s="170"/>
    </row>
    <row r="4" spans="1:8" x14ac:dyDescent="0.3">
      <c r="A4" s="170" t="s">
        <v>187</v>
      </c>
      <c r="B4" s="170"/>
      <c r="C4" s="170"/>
      <c r="D4" s="170"/>
      <c r="E4" s="170"/>
      <c r="F4" s="170"/>
      <c r="G4" s="170"/>
      <c r="H4" s="170"/>
    </row>
    <row r="5" spans="1:8" x14ac:dyDescent="0.3">
      <c r="A5" s="170" t="s">
        <v>0</v>
      </c>
      <c r="B5" s="170"/>
      <c r="C5" s="170"/>
      <c r="D5" s="170"/>
      <c r="E5" s="170"/>
      <c r="F5" s="170"/>
      <c r="G5" s="170"/>
      <c r="H5" s="170"/>
    </row>
    <row r="6" spans="1:8" ht="17.25" thickBot="1" x14ac:dyDescent="0.35">
      <c r="A6" s="169"/>
      <c r="B6" s="169"/>
      <c r="C6" s="169"/>
      <c r="D6" s="169"/>
      <c r="E6" s="169"/>
      <c r="F6" s="169"/>
      <c r="G6" s="169"/>
      <c r="H6" s="169"/>
    </row>
    <row r="7" spans="1:8" ht="35.25" customHeight="1" thickBot="1" x14ac:dyDescent="0.35">
      <c r="A7" s="18" t="s">
        <v>1</v>
      </c>
      <c r="B7" s="19">
        <f>'INGRESOS TOTALES'!B7</f>
        <v>2019</v>
      </c>
      <c r="C7" s="19">
        <f>'INGRESOS TOTALES'!C7</f>
        <v>2020</v>
      </c>
      <c r="D7" s="19">
        <f>'INGRESOS TOTALES'!D7</f>
        <v>2021</v>
      </c>
      <c r="E7" s="19">
        <v>2022</v>
      </c>
      <c r="F7" s="19">
        <v>2023</v>
      </c>
      <c r="G7" s="19">
        <v>2024</v>
      </c>
      <c r="H7" s="26" t="s">
        <v>186</v>
      </c>
    </row>
    <row r="8" spans="1:8" ht="9.9499999999999993" customHeight="1" x14ac:dyDescent="0.3">
      <c r="A8" s="5"/>
      <c r="B8" s="42"/>
      <c r="C8" s="42"/>
      <c r="D8" s="42"/>
    </row>
    <row r="9" spans="1:8" x14ac:dyDescent="0.3">
      <c r="A9" s="43" t="s">
        <v>120</v>
      </c>
      <c r="B9" s="44">
        <f t="shared" ref="B9:C9" si="0">B11+B12</f>
        <v>23198332</v>
      </c>
      <c r="C9" s="44">
        <f t="shared" si="0"/>
        <v>23832684</v>
      </c>
      <c r="D9" s="44">
        <f t="shared" ref="D9:F9" si="1">D11+D12</f>
        <v>23190554</v>
      </c>
      <c r="E9" s="44">
        <f t="shared" si="1"/>
        <v>23434404</v>
      </c>
      <c r="F9" s="44">
        <f t="shared" si="1"/>
        <v>27463673</v>
      </c>
      <c r="G9" s="44">
        <f t="shared" ref="G9:H9" si="2">G11+G12</f>
        <v>27371835</v>
      </c>
      <c r="H9" s="44">
        <f t="shared" si="2"/>
        <v>6266089</v>
      </c>
    </row>
    <row r="10" spans="1:8" ht="9" customHeight="1" x14ac:dyDescent="0.3">
      <c r="A10" s="32"/>
      <c r="B10" s="10"/>
      <c r="C10" s="10"/>
      <c r="D10" s="10"/>
    </row>
    <row r="11" spans="1:8" ht="24" customHeight="1" x14ac:dyDescent="0.3">
      <c r="A11" s="45" t="s">
        <v>121</v>
      </c>
      <c r="B11" s="46">
        <f>'CLASIFICACIÓN ECONÓMICA'!B40</f>
        <v>11160029</v>
      </c>
      <c r="C11" s="46">
        <f>'CLASIFICACIÓN ECONÓMICA'!C40</f>
        <v>11750006</v>
      </c>
      <c r="D11" s="46">
        <f>'CLASIFICACIÓN ECONÓMICA'!D40</f>
        <v>11475848</v>
      </c>
      <c r="E11" s="46">
        <f>'CLASIFICACIÓN ECONÓMICA'!E40</f>
        <v>10629053</v>
      </c>
      <c r="F11" s="46">
        <f>'CLASIFICACIÓN ECONÓMICA'!F40</f>
        <v>12695869</v>
      </c>
      <c r="G11" s="46">
        <f>'CLASIFICACIÓN ECONÓMICA'!G40</f>
        <v>13442982</v>
      </c>
      <c r="H11" s="46">
        <f>'CLASIFICACIÓN ECONÓMICA'!H40</f>
        <v>3210575</v>
      </c>
    </row>
    <row r="12" spans="1:8" ht="24" customHeight="1" x14ac:dyDescent="0.3">
      <c r="A12" s="144" t="s">
        <v>122</v>
      </c>
      <c r="B12" s="135">
        <f>'CLASIFICACIÓN ECONÓMICA'!B60</f>
        <v>12038303</v>
      </c>
      <c r="C12" s="135">
        <f>'CLASIFICACIÓN ECONÓMICA'!C60</f>
        <v>12082678</v>
      </c>
      <c r="D12" s="135">
        <f>'CLASIFICACIÓN ECONÓMICA'!D60</f>
        <v>11714706</v>
      </c>
      <c r="E12" s="135">
        <f>'CLASIFICACIÓN ECONÓMICA'!E60</f>
        <v>12805351</v>
      </c>
      <c r="F12" s="135">
        <f>'CLASIFICACIÓN ECONÓMICA'!F60</f>
        <v>14767804</v>
      </c>
      <c r="G12" s="135">
        <f>'CLASIFICACIÓN ECONÓMICA'!G60</f>
        <v>13928853</v>
      </c>
      <c r="H12" s="135">
        <f>'CLASIFICACIÓN ECONÓMICA'!H60</f>
        <v>3055514</v>
      </c>
    </row>
    <row r="13" spans="1:8" x14ac:dyDescent="0.3">
      <c r="A13" s="34" t="s">
        <v>93</v>
      </c>
      <c r="B13" s="35"/>
    </row>
    <row r="14" spans="1:8" x14ac:dyDescent="0.3">
      <c r="A14" s="96" t="s">
        <v>97</v>
      </c>
    </row>
  </sheetData>
  <mergeCells count="5">
    <mergeCell ref="A6:H6"/>
    <mergeCell ref="A5:H5"/>
    <mergeCell ref="A4:H4"/>
    <mergeCell ref="A3:H3"/>
    <mergeCell ref="A2:H2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  <headerFooter>
    <oddFooter>&amp;C&amp;16C.P. Lizbeth M. Alavez Góngora
Directora General de Contabilidad Gubernamental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3737"/>
    <pageSetUpPr fitToPage="1"/>
  </sheetPr>
  <dimension ref="A1:H62"/>
  <sheetViews>
    <sheetView zoomScale="85" zoomScaleNormal="85" zoomScaleSheetLayoutView="85" workbookViewId="0">
      <pane xSplit="1" topLeftCell="B1" activePane="topRight" state="frozen"/>
      <selection pane="topRight" activeCell="A2" sqref="A2:H2"/>
    </sheetView>
  </sheetViews>
  <sheetFormatPr baseColWidth="10" defaultColWidth="9.140625" defaultRowHeight="16.5" x14ac:dyDescent="0.3"/>
  <cols>
    <col min="1" max="1" width="85" style="48" customWidth="1"/>
    <col min="2" max="4" width="15.140625" style="16" customWidth="1"/>
    <col min="5" max="5" width="16.85546875" style="16" bestFit="1" customWidth="1"/>
    <col min="6" max="7" width="16.85546875" style="16" customWidth="1"/>
    <col min="8" max="8" width="15.7109375" style="16" customWidth="1"/>
    <col min="9" max="16384" width="9.140625" style="16"/>
  </cols>
  <sheetData>
    <row r="1" spans="1:8" x14ac:dyDescent="0.3">
      <c r="B1" s="5"/>
    </row>
    <row r="2" spans="1:8" ht="17.25" x14ac:dyDescent="0.3">
      <c r="A2" s="172" t="s">
        <v>99</v>
      </c>
      <c r="B2" s="172"/>
      <c r="C2" s="172"/>
      <c r="D2" s="172"/>
      <c r="E2" s="172"/>
      <c r="F2" s="172"/>
      <c r="G2" s="172"/>
      <c r="H2" s="172"/>
    </row>
    <row r="3" spans="1:8" x14ac:dyDescent="0.3">
      <c r="A3" s="170" t="s">
        <v>123</v>
      </c>
      <c r="B3" s="170"/>
      <c r="C3" s="170"/>
      <c r="D3" s="170"/>
      <c r="E3" s="170"/>
      <c r="F3" s="170"/>
      <c r="G3" s="170"/>
      <c r="H3" s="170"/>
    </row>
    <row r="4" spans="1:8" x14ac:dyDescent="0.3">
      <c r="A4" s="170" t="s">
        <v>187</v>
      </c>
      <c r="B4" s="170"/>
      <c r="C4" s="170"/>
      <c r="D4" s="170"/>
      <c r="E4" s="170"/>
      <c r="F4" s="170"/>
      <c r="G4" s="170"/>
      <c r="H4" s="170"/>
    </row>
    <row r="5" spans="1:8" x14ac:dyDescent="0.3">
      <c r="A5" s="170" t="s">
        <v>0</v>
      </c>
      <c r="B5" s="170"/>
      <c r="C5" s="170"/>
      <c r="D5" s="170"/>
      <c r="E5" s="170"/>
      <c r="F5" s="170"/>
      <c r="G5" s="170"/>
      <c r="H5" s="170"/>
    </row>
    <row r="6" spans="1:8" ht="17.25" thickBot="1" x14ac:dyDescent="0.35">
      <c r="A6" s="181"/>
      <c r="B6" s="181"/>
      <c r="C6" s="181"/>
      <c r="D6" s="181"/>
      <c r="E6" s="181"/>
      <c r="F6" s="181"/>
      <c r="G6" s="181"/>
      <c r="H6" s="181"/>
    </row>
    <row r="7" spans="1:8" ht="35.25" customHeight="1" thickBot="1" x14ac:dyDescent="0.35">
      <c r="A7" s="49" t="s">
        <v>68</v>
      </c>
      <c r="B7" s="19">
        <f>'INGRESOS TOTALES'!B7</f>
        <v>2019</v>
      </c>
      <c r="C7" s="19">
        <f>'INGRESOS TOTALES'!C7</f>
        <v>2020</v>
      </c>
      <c r="D7" s="19">
        <f>'INGRESOS TOTALES'!D7</f>
        <v>2021</v>
      </c>
      <c r="E7" s="19">
        <v>2022</v>
      </c>
      <c r="F7" s="19">
        <v>2023</v>
      </c>
      <c r="G7" s="19">
        <v>2024</v>
      </c>
      <c r="H7" s="26" t="s">
        <v>186</v>
      </c>
    </row>
    <row r="8" spans="1:8" ht="9.9499999999999993" customHeight="1" x14ac:dyDescent="0.3">
      <c r="A8" s="155"/>
      <c r="B8" s="156"/>
      <c r="C8" s="156"/>
      <c r="D8" s="156"/>
      <c r="E8" s="156"/>
      <c r="F8" s="156"/>
      <c r="G8" s="156"/>
      <c r="H8" s="156"/>
    </row>
    <row r="9" spans="1:8" x14ac:dyDescent="0.3">
      <c r="A9" s="157" t="s">
        <v>124</v>
      </c>
      <c r="B9" s="147">
        <f t="shared" ref="B9" si="0">B40+B60</f>
        <v>23198332</v>
      </c>
      <c r="C9" s="147">
        <f t="shared" ref="C9:D9" si="1">C40+C60</f>
        <v>23832684</v>
      </c>
      <c r="D9" s="147">
        <f t="shared" si="1"/>
        <v>23190554</v>
      </c>
      <c r="E9" s="147">
        <f>E40+E60</f>
        <v>23434404</v>
      </c>
      <c r="F9" s="147">
        <f>F40+F60</f>
        <v>27463673</v>
      </c>
      <c r="G9" s="147">
        <f>G40+G60</f>
        <v>27371835</v>
      </c>
      <c r="H9" s="147">
        <f>H40+H60</f>
        <v>6266089</v>
      </c>
    </row>
    <row r="10" spans="1:8" ht="9.75" customHeight="1" x14ac:dyDescent="0.3">
      <c r="A10" s="145"/>
      <c r="B10" s="146"/>
      <c r="C10" s="146"/>
      <c r="D10" s="146"/>
      <c r="E10" s="146"/>
      <c r="F10" s="146"/>
      <c r="G10" s="146"/>
      <c r="H10" s="146"/>
    </row>
    <row r="11" spans="1:8" s="21" customFormat="1" x14ac:dyDescent="0.3">
      <c r="A11" s="158" t="s">
        <v>25</v>
      </c>
      <c r="B11" s="149">
        <f t="shared" ref="B11:C11" si="2">+B12+B13+B14</f>
        <v>3628799</v>
      </c>
      <c r="C11" s="149">
        <f t="shared" si="2"/>
        <v>3350232</v>
      </c>
      <c r="D11" s="149">
        <f t="shared" ref="D11:F11" si="3">+D12+D13+D14</f>
        <v>3520523</v>
      </c>
      <c r="E11" s="149">
        <f t="shared" si="3"/>
        <v>3100472</v>
      </c>
      <c r="F11" s="149">
        <f t="shared" si="3"/>
        <v>3714267</v>
      </c>
      <c r="G11" s="149">
        <f t="shared" ref="G11:H11" si="4">+G12+G13+G14</f>
        <v>3550498</v>
      </c>
      <c r="H11" s="149">
        <f t="shared" si="4"/>
        <v>679134</v>
      </c>
    </row>
    <row r="12" spans="1:8" ht="15.6" customHeight="1" x14ac:dyDescent="0.3">
      <c r="A12" s="159" t="s">
        <v>125</v>
      </c>
      <c r="B12" s="148">
        <v>1994277</v>
      </c>
      <c r="C12" s="148">
        <v>1971071</v>
      </c>
      <c r="D12" s="148">
        <v>2211779</v>
      </c>
      <c r="E12" s="148">
        <v>2189556</v>
      </c>
      <c r="F12" s="148">
        <v>2319798</v>
      </c>
      <c r="G12" s="148">
        <v>2350757</v>
      </c>
      <c r="H12" s="148">
        <v>525483</v>
      </c>
    </row>
    <row r="13" spans="1:8" ht="15" customHeight="1" x14ac:dyDescent="0.3">
      <c r="A13" s="159" t="s">
        <v>126</v>
      </c>
      <c r="B13" s="148">
        <v>479671</v>
      </c>
      <c r="C13" s="148">
        <v>404398</v>
      </c>
      <c r="D13" s="148">
        <v>423089</v>
      </c>
      <c r="E13" s="148">
        <v>282785</v>
      </c>
      <c r="F13" s="148">
        <v>241799</v>
      </c>
      <c r="G13" s="148">
        <v>270903</v>
      </c>
      <c r="H13" s="148">
        <v>25176</v>
      </c>
    </row>
    <row r="14" spans="1:8" ht="14.25" customHeight="1" x14ac:dyDescent="0.3">
      <c r="A14" s="159" t="s">
        <v>127</v>
      </c>
      <c r="B14" s="148">
        <v>1154851</v>
      </c>
      <c r="C14" s="148">
        <v>974763</v>
      </c>
      <c r="D14" s="148">
        <v>885655</v>
      </c>
      <c r="E14" s="148">
        <v>628131</v>
      </c>
      <c r="F14" s="148">
        <v>1152670</v>
      </c>
      <c r="G14" s="148">
        <v>928838</v>
      </c>
      <c r="H14" s="148">
        <v>128475</v>
      </c>
    </row>
    <row r="15" spans="1:8" s="21" customFormat="1" x14ac:dyDescent="0.3">
      <c r="A15" s="141" t="s">
        <v>26</v>
      </c>
      <c r="B15" s="150">
        <f t="shared" ref="B15:G15" si="5">B16+B17+B18+B19+B22+B27</f>
        <v>3531564</v>
      </c>
      <c r="C15" s="150">
        <f t="shared" si="5"/>
        <v>3991345</v>
      </c>
      <c r="D15" s="150">
        <f t="shared" si="5"/>
        <v>4206206</v>
      </c>
      <c r="E15" s="150">
        <f t="shared" si="5"/>
        <v>4095482</v>
      </c>
      <c r="F15" s="150">
        <f t="shared" si="5"/>
        <v>4590778</v>
      </c>
      <c r="G15" s="150">
        <f t="shared" si="5"/>
        <v>5397388</v>
      </c>
      <c r="H15" s="150">
        <f t="shared" ref="H15" si="6">H16+H17+H18+H19+H22+H27</f>
        <v>1251274</v>
      </c>
    </row>
    <row r="16" spans="1:8" x14ac:dyDescent="0.3">
      <c r="A16" s="159" t="s">
        <v>128</v>
      </c>
      <c r="B16" s="148">
        <v>544038</v>
      </c>
      <c r="C16" s="148">
        <v>561417</v>
      </c>
      <c r="D16" s="148">
        <v>578405</v>
      </c>
      <c r="E16" s="148">
        <v>573152</v>
      </c>
      <c r="F16" s="148">
        <v>595519</v>
      </c>
      <c r="G16" s="148">
        <v>607962</v>
      </c>
      <c r="H16" s="148">
        <v>154015</v>
      </c>
    </row>
    <row r="17" spans="1:8" x14ac:dyDescent="0.3">
      <c r="A17" s="159" t="s">
        <v>188</v>
      </c>
      <c r="B17" s="148">
        <v>225146</v>
      </c>
      <c r="C17" s="148">
        <v>264785</v>
      </c>
      <c r="D17" s="148">
        <v>432923</v>
      </c>
      <c r="E17" s="148">
        <v>308653</v>
      </c>
      <c r="F17" s="148">
        <v>254703</v>
      </c>
      <c r="G17" s="148">
        <v>491231</v>
      </c>
      <c r="H17" s="148">
        <v>61915</v>
      </c>
    </row>
    <row r="18" spans="1:8" x14ac:dyDescent="0.3">
      <c r="A18" s="159" t="s">
        <v>189</v>
      </c>
      <c r="B18" s="148">
        <v>459585</v>
      </c>
      <c r="C18" s="148">
        <v>537174</v>
      </c>
      <c r="D18" s="148">
        <v>536004</v>
      </c>
      <c r="E18" s="148">
        <v>422648</v>
      </c>
      <c r="F18" s="148">
        <v>513487</v>
      </c>
      <c r="G18" s="148">
        <v>674585</v>
      </c>
      <c r="H18" s="148">
        <v>34369</v>
      </c>
    </row>
    <row r="19" spans="1:8" x14ac:dyDescent="0.3">
      <c r="A19" s="159" t="s">
        <v>129</v>
      </c>
      <c r="B19" s="148">
        <f t="shared" ref="B19:F19" si="7">SUM(B20:B21)</f>
        <v>2223824</v>
      </c>
      <c r="C19" s="148">
        <f t="shared" si="7"/>
        <v>2553051</v>
      </c>
      <c r="D19" s="148">
        <f t="shared" si="7"/>
        <v>2611423</v>
      </c>
      <c r="E19" s="148">
        <f t="shared" si="7"/>
        <v>2728497</v>
      </c>
      <c r="F19" s="148">
        <f t="shared" si="7"/>
        <v>3158686</v>
      </c>
      <c r="G19" s="148">
        <v>3529269</v>
      </c>
      <c r="H19" s="148">
        <v>993626</v>
      </c>
    </row>
    <row r="20" spans="1:8" ht="16.5" hidden="1" customHeight="1" x14ac:dyDescent="0.3">
      <c r="A20" s="159" t="s">
        <v>129</v>
      </c>
      <c r="B20" s="148">
        <v>2201300</v>
      </c>
      <c r="C20" s="148">
        <v>2527429</v>
      </c>
      <c r="D20" s="148">
        <v>2563979</v>
      </c>
      <c r="E20" s="148">
        <v>2728497</v>
      </c>
      <c r="F20" s="148">
        <v>3158686</v>
      </c>
      <c r="G20" s="148">
        <v>1796301</v>
      </c>
      <c r="H20" s="148">
        <v>1796301</v>
      </c>
    </row>
    <row r="21" spans="1:8" s="50" customFormat="1" ht="16.5" hidden="1" customHeight="1" x14ac:dyDescent="0.3">
      <c r="A21" s="159" t="s">
        <v>130</v>
      </c>
      <c r="B21" s="151">
        <v>22524</v>
      </c>
      <c r="C21" s="151">
        <v>25622</v>
      </c>
      <c r="D21" s="151">
        <v>47444</v>
      </c>
      <c r="E21" s="151">
        <v>0</v>
      </c>
      <c r="F21" s="151">
        <v>0</v>
      </c>
      <c r="G21" s="151">
        <v>0</v>
      </c>
      <c r="H21" s="151">
        <v>0</v>
      </c>
    </row>
    <row r="22" spans="1:8" x14ac:dyDescent="0.3">
      <c r="A22" s="159" t="s">
        <v>131</v>
      </c>
      <c r="B22" s="148">
        <f t="shared" ref="B22:F22" si="8">SUM(B23:B26)</f>
        <v>78971</v>
      </c>
      <c r="C22" s="148">
        <f t="shared" si="8"/>
        <v>74918</v>
      </c>
      <c r="D22" s="148">
        <f t="shared" si="8"/>
        <v>47451</v>
      </c>
      <c r="E22" s="148">
        <f t="shared" si="8"/>
        <v>62532</v>
      </c>
      <c r="F22" s="148">
        <f t="shared" si="8"/>
        <v>68383</v>
      </c>
      <c r="G22" s="148">
        <v>94341</v>
      </c>
      <c r="H22" s="148">
        <v>7349</v>
      </c>
    </row>
    <row r="23" spans="1:8" hidden="1" x14ac:dyDescent="0.3">
      <c r="A23" s="159" t="s">
        <v>132</v>
      </c>
      <c r="B23" s="148">
        <v>16296</v>
      </c>
      <c r="C23" s="148">
        <v>31166</v>
      </c>
      <c r="D23" s="148">
        <v>16166</v>
      </c>
      <c r="E23" s="148">
        <v>62532</v>
      </c>
      <c r="F23" s="148">
        <v>68383</v>
      </c>
      <c r="G23" s="148">
        <v>82301</v>
      </c>
      <c r="H23" s="148">
        <v>82301</v>
      </c>
    </row>
    <row r="24" spans="1:8" hidden="1" x14ac:dyDescent="0.3">
      <c r="A24" s="159" t="s">
        <v>133</v>
      </c>
      <c r="B24" s="148">
        <v>26000</v>
      </c>
      <c r="C24" s="148">
        <v>22667</v>
      </c>
      <c r="D24" s="148">
        <v>12600</v>
      </c>
      <c r="E24" s="148">
        <v>0</v>
      </c>
      <c r="F24" s="148">
        <v>0</v>
      </c>
      <c r="G24" s="148">
        <v>0</v>
      </c>
      <c r="H24" s="148">
        <v>0</v>
      </c>
    </row>
    <row r="25" spans="1:8" hidden="1" x14ac:dyDescent="0.3">
      <c r="A25" s="159" t="s">
        <v>134</v>
      </c>
      <c r="B25" s="148">
        <v>36675</v>
      </c>
      <c r="C25" s="148">
        <v>21085</v>
      </c>
      <c r="D25" s="148">
        <v>18685</v>
      </c>
      <c r="E25" s="148">
        <v>0</v>
      </c>
      <c r="F25" s="148">
        <v>0</v>
      </c>
      <c r="G25" s="148">
        <v>0</v>
      </c>
      <c r="H25" s="148">
        <v>0</v>
      </c>
    </row>
    <row r="26" spans="1:8" hidden="1" x14ac:dyDescent="0.3">
      <c r="A26" s="159" t="s">
        <v>135</v>
      </c>
      <c r="B26" s="148">
        <v>0</v>
      </c>
      <c r="C26" s="148">
        <v>0</v>
      </c>
      <c r="D26" s="148">
        <v>0</v>
      </c>
      <c r="E26" s="148">
        <v>0</v>
      </c>
      <c r="F26" s="148">
        <v>0</v>
      </c>
      <c r="G26" s="148">
        <v>0</v>
      </c>
      <c r="H26" s="148">
        <v>0</v>
      </c>
    </row>
    <row r="27" spans="1:8" x14ac:dyDescent="0.3">
      <c r="A27" s="159" t="s">
        <v>136</v>
      </c>
      <c r="B27" s="148">
        <v>0</v>
      </c>
      <c r="C27" s="148">
        <v>0</v>
      </c>
      <c r="D27" s="148">
        <v>0</v>
      </c>
      <c r="E27" s="148">
        <v>0</v>
      </c>
      <c r="F27" s="148">
        <v>0</v>
      </c>
      <c r="G27" s="148">
        <v>0</v>
      </c>
      <c r="H27" s="148">
        <v>0</v>
      </c>
    </row>
    <row r="28" spans="1:8" s="21" customFormat="1" x14ac:dyDescent="0.3">
      <c r="A28" s="141" t="s">
        <v>90</v>
      </c>
      <c r="B28" s="150">
        <v>46925</v>
      </c>
      <c r="C28" s="150">
        <v>35053</v>
      </c>
      <c r="D28" s="150">
        <v>27571</v>
      </c>
      <c r="E28" s="150">
        <v>36561</v>
      </c>
      <c r="F28" s="150">
        <v>164756</v>
      </c>
      <c r="G28" s="150">
        <v>107240</v>
      </c>
      <c r="H28" s="150">
        <v>2057</v>
      </c>
    </row>
    <row r="29" spans="1:8" s="21" customFormat="1" x14ac:dyDescent="0.3">
      <c r="A29" s="141" t="s">
        <v>27</v>
      </c>
      <c r="B29" s="150">
        <v>459045</v>
      </c>
      <c r="C29" s="150">
        <v>1018799</v>
      </c>
      <c r="D29" s="150">
        <v>437489</v>
      </c>
      <c r="E29" s="150">
        <v>221727</v>
      </c>
      <c r="F29" s="150">
        <v>204586</v>
      </c>
      <c r="G29" s="150">
        <v>653622</v>
      </c>
      <c r="H29" s="150">
        <v>246756</v>
      </c>
    </row>
    <row r="30" spans="1:8" s="21" customFormat="1" x14ac:dyDescent="0.3">
      <c r="A30" s="141" t="s">
        <v>89</v>
      </c>
      <c r="B30" s="150">
        <f t="shared" ref="B30:D30" si="9">B31</f>
        <v>0</v>
      </c>
      <c r="C30" s="150">
        <f t="shared" si="9"/>
        <v>16514</v>
      </c>
      <c r="D30" s="150">
        <f t="shared" si="9"/>
        <v>80768</v>
      </c>
      <c r="E30" s="150">
        <f>E31</f>
        <v>22116</v>
      </c>
      <c r="F30" s="150">
        <f t="shared" ref="F30:H30" si="10">F31</f>
        <v>29502</v>
      </c>
      <c r="G30" s="150">
        <f t="shared" si="10"/>
        <v>32335</v>
      </c>
      <c r="H30" s="150">
        <f t="shared" si="10"/>
        <v>30939</v>
      </c>
    </row>
    <row r="31" spans="1:8" s="21" customFormat="1" x14ac:dyDescent="0.3">
      <c r="A31" s="160" t="s">
        <v>137</v>
      </c>
      <c r="B31" s="148">
        <v>0</v>
      </c>
      <c r="C31" s="148">
        <v>16514</v>
      </c>
      <c r="D31" s="148">
        <v>80768</v>
      </c>
      <c r="E31" s="148">
        <v>22116</v>
      </c>
      <c r="F31" s="148">
        <v>29502</v>
      </c>
      <c r="G31" s="148">
        <v>32335</v>
      </c>
      <c r="H31" s="148">
        <v>30939</v>
      </c>
    </row>
    <row r="32" spans="1:8" s="21" customFormat="1" x14ac:dyDescent="0.3">
      <c r="A32" s="141" t="s">
        <v>28</v>
      </c>
      <c r="B32" s="150">
        <f t="shared" ref="B32:C32" si="11">B33+B34</f>
        <v>3148352</v>
      </c>
      <c r="C32" s="150">
        <f t="shared" si="11"/>
        <v>3091410</v>
      </c>
      <c r="D32" s="150">
        <f t="shared" ref="D32:F32" si="12">D33+D34</f>
        <v>2998302</v>
      </c>
      <c r="E32" s="150">
        <f t="shared" si="12"/>
        <v>2878024</v>
      </c>
      <c r="F32" s="150">
        <f t="shared" si="12"/>
        <v>3632180</v>
      </c>
      <c r="G32" s="150">
        <f t="shared" ref="G32:H32" si="13">G33+G34</f>
        <v>3345811</v>
      </c>
      <c r="H32" s="150">
        <f t="shared" si="13"/>
        <v>917933</v>
      </c>
    </row>
    <row r="33" spans="1:8" x14ac:dyDescent="0.3">
      <c r="A33" s="159" t="s">
        <v>138</v>
      </c>
      <c r="B33" s="148">
        <v>3009666</v>
      </c>
      <c r="C33" s="148">
        <v>2827712</v>
      </c>
      <c r="D33" s="148">
        <v>2573167</v>
      </c>
      <c r="E33" s="148">
        <v>2595569</v>
      </c>
      <c r="F33" s="148">
        <v>3288946</v>
      </c>
      <c r="G33" s="148">
        <v>2979916</v>
      </c>
      <c r="H33" s="148">
        <v>862314</v>
      </c>
    </row>
    <row r="34" spans="1:8" x14ac:dyDescent="0.3">
      <c r="A34" s="159" t="s">
        <v>139</v>
      </c>
      <c r="B34" s="148">
        <v>138686</v>
      </c>
      <c r="C34" s="148">
        <v>263698</v>
      </c>
      <c r="D34" s="148">
        <v>425135</v>
      </c>
      <c r="E34" s="148">
        <v>282455</v>
      </c>
      <c r="F34" s="148">
        <v>343234</v>
      </c>
      <c r="G34" s="148">
        <v>365895</v>
      </c>
      <c r="H34" s="148">
        <v>55619</v>
      </c>
    </row>
    <row r="35" spans="1:8" s="21" customFormat="1" x14ac:dyDescent="0.3">
      <c r="A35" s="141" t="s">
        <v>150</v>
      </c>
      <c r="B35" s="150">
        <f t="shared" ref="B35:F35" si="14">B36+B37+B38+B39</f>
        <v>345344</v>
      </c>
      <c r="C35" s="150">
        <f t="shared" si="14"/>
        <v>246653</v>
      </c>
      <c r="D35" s="150">
        <f t="shared" si="14"/>
        <v>204989</v>
      </c>
      <c r="E35" s="150">
        <f t="shared" si="14"/>
        <v>274671</v>
      </c>
      <c r="F35" s="150">
        <f t="shared" si="14"/>
        <v>359800</v>
      </c>
      <c r="G35" s="150">
        <f t="shared" ref="G35:H35" si="15">G36+G37+G38+G39</f>
        <v>356088</v>
      </c>
      <c r="H35" s="150">
        <f t="shared" si="15"/>
        <v>82482</v>
      </c>
    </row>
    <row r="36" spans="1:8" x14ac:dyDescent="0.3">
      <c r="A36" s="159" t="s">
        <v>140</v>
      </c>
      <c r="B36" s="148">
        <v>32268</v>
      </c>
      <c r="C36" s="148">
        <v>37231</v>
      </c>
      <c r="D36" s="148">
        <v>42963</v>
      </c>
      <c r="E36" s="148">
        <v>49584</v>
      </c>
      <c r="F36" s="148">
        <v>57234</v>
      </c>
      <c r="G36" s="148">
        <v>66073</v>
      </c>
      <c r="H36" s="148">
        <v>18056</v>
      </c>
    </row>
    <row r="37" spans="1:8" x14ac:dyDescent="0.3">
      <c r="A37" s="159" t="s">
        <v>141</v>
      </c>
      <c r="B37" s="148">
        <v>253178</v>
      </c>
      <c r="C37" s="148">
        <v>192544</v>
      </c>
      <c r="D37" s="148">
        <v>158427</v>
      </c>
      <c r="E37" s="148">
        <v>225087</v>
      </c>
      <c r="F37" s="148">
        <v>302566</v>
      </c>
      <c r="G37" s="148">
        <v>290015</v>
      </c>
      <c r="H37" s="148">
        <v>64426</v>
      </c>
    </row>
    <row r="38" spans="1:8" hidden="1" x14ac:dyDescent="0.3">
      <c r="A38" s="159" t="s">
        <v>142</v>
      </c>
      <c r="B38" s="148">
        <v>0</v>
      </c>
      <c r="C38" s="148">
        <v>0</v>
      </c>
      <c r="D38" s="148">
        <v>0</v>
      </c>
      <c r="E38" s="148">
        <v>0</v>
      </c>
      <c r="F38" s="148">
        <v>0</v>
      </c>
      <c r="G38" s="148">
        <v>0</v>
      </c>
      <c r="H38" s="148">
        <v>0</v>
      </c>
    </row>
    <row r="39" spans="1:8" x14ac:dyDescent="0.3">
      <c r="A39" s="159" t="s">
        <v>143</v>
      </c>
      <c r="B39" s="148">
        <v>59898</v>
      </c>
      <c r="C39" s="148">
        <v>16878</v>
      </c>
      <c r="D39" s="148">
        <v>3599</v>
      </c>
      <c r="E39" s="148">
        <v>0</v>
      </c>
      <c r="F39" s="148">
        <v>0</v>
      </c>
      <c r="G39" s="148">
        <v>0</v>
      </c>
      <c r="H39" s="148">
        <v>0</v>
      </c>
    </row>
    <row r="40" spans="1:8" s="21" customFormat="1" x14ac:dyDescent="0.3">
      <c r="A40" s="161" t="s">
        <v>149</v>
      </c>
      <c r="B40" s="152">
        <f t="shared" ref="B40:G40" si="16">B35+B32+B30+B29+B28+B15+B11</f>
        <v>11160029</v>
      </c>
      <c r="C40" s="152">
        <f t="shared" si="16"/>
        <v>11750006</v>
      </c>
      <c r="D40" s="152">
        <f t="shared" si="16"/>
        <v>11475848</v>
      </c>
      <c r="E40" s="152">
        <f t="shared" si="16"/>
        <v>10629053</v>
      </c>
      <c r="F40" s="152">
        <f t="shared" si="16"/>
        <v>12695869</v>
      </c>
      <c r="G40" s="152">
        <f t="shared" si="16"/>
        <v>13442982</v>
      </c>
      <c r="H40" s="152">
        <f t="shared" ref="H40" si="17">H35+H32+H30+H29+H28+H15+H11</f>
        <v>3210575</v>
      </c>
    </row>
    <row r="41" spans="1:8" s="21" customFormat="1" ht="9.75" customHeight="1" x14ac:dyDescent="0.3">
      <c r="A41" s="145"/>
      <c r="B41" s="146"/>
      <c r="C41" s="146"/>
      <c r="D41" s="146"/>
      <c r="E41" s="146"/>
      <c r="F41" s="146"/>
      <c r="G41" s="146"/>
      <c r="H41" s="146"/>
    </row>
    <row r="42" spans="1:8" s="21" customFormat="1" ht="16.5" customHeight="1" x14ac:dyDescent="0.3">
      <c r="A42" s="158" t="s">
        <v>144</v>
      </c>
      <c r="B42" s="149">
        <v>4483843</v>
      </c>
      <c r="C42" s="149">
        <v>4586767</v>
      </c>
      <c r="D42" s="149">
        <v>4719934</v>
      </c>
      <c r="E42" s="149">
        <v>5090877</v>
      </c>
      <c r="F42" s="149">
        <v>5485512</v>
      </c>
      <c r="G42" s="149">
        <v>5968918</v>
      </c>
      <c r="H42" s="149">
        <v>1369061</v>
      </c>
    </row>
    <row r="43" spans="1:8" s="21" customFormat="1" ht="16.5" customHeight="1" x14ac:dyDescent="0.3">
      <c r="A43" s="141" t="s">
        <v>29</v>
      </c>
      <c r="B43" s="150">
        <v>1622432</v>
      </c>
      <c r="C43" s="150">
        <v>1724238</v>
      </c>
      <c r="D43" s="153">
        <v>1811488</v>
      </c>
      <c r="E43" s="153">
        <v>1948111</v>
      </c>
      <c r="F43" s="153">
        <v>2086462</v>
      </c>
      <c r="G43" s="153">
        <v>1239478</v>
      </c>
      <c r="H43" s="153">
        <v>233854</v>
      </c>
    </row>
    <row r="44" spans="1:8" s="21" customFormat="1" ht="16.5" customHeight="1" x14ac:dyDescent="0.3">
      <c r="A44" s="141" t="s">
        <v>30</v>
      </c>
      <c r="B44" s="150">
        <f t="shared" ref="B44:C44" si="18">B45+B46</f>
        <v>907406</v>
      </c>
      <c r="C44" s="150">
        <f t="shared" si="18"/>
        <v>925056</v>
      </c>
      <c r="D44" s="150">
        <f t="shared" ref="D44:E44" si="19">D45+D46</f>
        <v>912044</v>
      </c>
      <c r="E44" s="150">
        <f t="shared" si="19"/>
        <v>1138947</v>
      </c>
      <c r="F44" s="150">
        <f>F45+F46</f>
        <v>1403280</v>
      </c>
      <c r="G44" s="150">
        <f>G45+G46</f>
        <v>1379628</v>
      </c>
      <c r="H44" s="150">
        <f>H45+H46</f>
        <v>367376</v>
      </c>
    </row>
    <row r="45" spans="1:8" x14ac:dyDescent="0.3">
      <c r="A45" s="159" t="s">
        <v>17</v>
      </c>
      <c r="B45" s="148">
        <v>113008</v>
      </c>
      <c r="C45" s="148">
        <v>113171</v>
      </c>
      <c r="D45" s="148">
        <v>111214</v>
      </c>
      <c r="E45" s="148">
        <v>138281</v>
      </c>
      <c r="F45" s="148">
        <v>171362</v>
      </c>
      <c r="G45" s="148">
        <v>171176</v>
      </c>
      <c r="H45" s="148">
        <v>4636</v>
      </c>
    </row>
    <row r="46" spans="1:8" x14ac:dyDescent="0.3">
      <c r="A46" s="159" t="s">
        <v>18</v>
      </c>
      <c r="B46" s="148">
        <v>794398</v>
      </c>
      <c r="C46" s="148">
        <v>811885</v>
      </c>
      <c r="D46" s="148">
        <v>800830</v>
      </c>
      <c r="E46" s="148">
        <v>1000666</v>
      </c>
      <c r="F46" s="148">
        <v>1231918</v>
      </c>
      <c r="G46" s="148">
        <v>1208452</v>
      </c>
      <c r="H46" s="148">
        <v>362740</v>
      </c>
    </row>
    <row r="47" spans="1:8" s="21" customFormat="1" ht="28.5" x14ac:dyDescent="0.3">
      <c r="A47" s="141" t="s">
        <v>191</v>
      </c>
      <c r="B47" s="150">
        <v>631798</v>
      </c>
      <c r="C47" s="150">
        <v>654334</v>
      </c>
      <c r="D47" s="150">
        <v>648440</v>
      </c>
      <c r="E47" s="150">
        <v>695826</v>
      </c>
      <c r="F47" s="150">
        <v>824948</v>
      </c>
      <c r="G47" s="150">
        <v>847488</v>
      </c>
      <c r="H47" s="150">
        <v>223659</v>
      </c>
    </row>
    <row r="48" spans="1:8" s="21" customFormat="1" x14ac:dyDescent="0.3">
      <c r="A48" s="141" t="s">
        <v>145</v>
      </c>
      <c r="B48" s="150">
        <f t="shared" ref="B48:F48" si="20">B49+B50</f>
        <v>375034</v>
      </c>
      <c r="C48" s="150">
        <f t="shared" si="20"/>
        <v>461858</v>
      </c>
      <c r="D48" s="150">
        <f t="shared" si="20"/>
        <v>414440</v>
      </c>
      <c r="E48" s="150">
        <f t="shared" si="20"/>
        <v>516088</v>
      </c>
      <c r="F48" s="150">
        <f t="shared" si="20"/>
        <v>951172</v>
      </c>
      <c r="G48" s="150">
        <f t="shared" ref="G48:H48" si="21">G49+G50</f>
        <v>599787</v>
      </c>
      <c r="H48" s="150">
        <f t="shared" si="21"/>
        <v>80064</v>
      </c>
    </row>
    <row r="49" spans="1:8" x14ac:dyDescent="0.3">
      <c r="A49" s="159" t="s">
        <v>19</v>
      </c>
      <c r="B49" s="148">
        <v>262558</v>
      </c>
      <c r="C49" s="148">
        <v>332627</v>
      </c>
      <c r="D49" s="148">
        <v>286760</v>
      </c>
      <c r="E49" s="148">
        <v>136687</v>
      </c>
      <c r="F49" s="148">
        <v>184578</v>
      </c>
      <c r="G49" s="148">
        <v>189893</v>
      </c>
      <c r="H49" s="148">
        <v>50219</v>
      </c>
    </row>
    <row r="50" spans="1:8" x14ac:dyDescent="0.3">
      <c r="A50" s="159" t="s">
        <v>147</v>
      </c>
      <c r="B50" s="148">
        <v>112476</v>
      </c>
      <c r="C50" s="148">
        <v>129231</v>
      </c>
      <c r="D50" s="148">
        <v>127680</v>
      </c>
      <c r="E50" s="148">
        <v>379401</v>
      </c>
      <c r="F50" s="148">
        <v>766594</v>
      </c>
      <c r="G50" s="148">
        <v>409894</v>
      </c>
      <c r="H50" s="148">
        <v>29845</v>
      </c>
    </row>
    <row r="51" spans="1:8" s="21" customFormat="1" ht="15.75" customHeight="1" x14ac:dyDescent="0.3">
      <c r="A51" s="141" t="s">
        <v>146</v>
      </c>
      <c r="B51" s="150">
        <f t="shared" ref="B51:C51" si="22">B52+B53</f>
        <v>103218</v>
      </c>
      <c r="C51" s="150">
        <f t="shared" si="22"/>
        <v>113366</v>
      </c>
      <c r="D51" s="150">
        <f t="shared" ref="D51:F51" si="23">D52+D53</f>
        <v>116205</v>
      </c>
      <c r="E51" s="150">
        <f t="shared" si="23"/>
        <v>125226</v>
      </c>
      <c r="F51" s="150">
        <f t="shared" si="23"/>
        <v>133245</v>
      </c>
      <c r="G51" s="150">
        <f t="shared" ref="G51:H51" si="24">G52+G53</f>
        <v>146528</v>
      </c>
      <c r="H51" s="150">
        <f t="shared" si="24"/>
        <v>40845</v>
      </c>
    </row>
    <row r="52" spans="1:8" x14ac:dyDescent="0.3">
      <c r="A52" s="159" t="s">
        <v>22</v>
      </c>
      <c r="B52" s="148">
        <v>42749</v>
      </c>
      <c r="C52" s="148">
        <v>44831</v>
      </c>
      <c r="D52" s="148">
        <v>46249</v>
      </c>
      <c r="E52" s="148">
        <v>50105</v>
      </c>
      <c r="F52" s="148">
        <v>52492</v>
      </c>
      <c r="G52" s="148">
        <v>59975</v>
      </c>
      <c r="H52" s="148">
        <v>15650</v>
      </c>
    </row>
    <row r="53" spans="1:8" x14ac:dyDescent="0.3">
      <c r="A53" s="159" t="s">
        <v>23</v>
      </c>
      <c r="B53" s="148">
        <v>60469</v>
      </c>
      <c r="C53" s="148">
        <v>68535</v>
      </c>
      <c r="D53" s="148">
        <v>69956</v>
      </c>
      <c r="E53" s="148">
        <v>75121</v>
      </c>
      <c r="F53" s="148">
        <v>80753</v>
      </c>
      <c r="G53" s="148">
        <v>86553</v>
      </c>
      <c r="H53" s="148">
        <v>25195</v>
      </c>
    </row>
    <row r="54" spans="1:8" s="21" customFormat="1" ht="27.75" customHeight="1" x14ac:dyDescent="0.3">
      <c r="A54" s="141" t="s">
        <v>190</v>
      </c>
      <c r="B54" s="150">
        <v>165154</v>
      </c>
      <c r="C54" s="150">
        <v>167473</v>
      </c>
      <c r="D54" s="150">
        <v>204133</v>
      </c>
      <c r="E54" s="150">
        <v>181066</v>
      </c>
      <c r="F54" s="150">
        <v>204512</v>
      </c>
      <c r="G54" s="150">
        <v>208586</v>
      </c>
      <c r="H54" s="150">
        <v>66558</v>
      </c>
    </row>
    <row r="55" spans="1:8" s="21" customFormat="1" ht="34.5" customHeight="1" x14ac:dyDescent="0.3">
      <c r="A55" s="141" t="s">
        <v>31</v>
      </c>
      <c r="B55" s="150">
        <v>267046</v>
      </c>
      <c r="C55" s="150">
        <v>244743</v>
      </c>
      <c r="D55" s="150">
        <v>259707</v>
      </c>
      <c r="E55" s="150">
        <v>200012</v>
      </c>
      <c r="F55" s="150">
        <v>398087</v>
      </c>
      <c r="G55" s="150">
        <v>329057</v>
      </c>
      <c r="H55" s="150">
        <v>84383</v>
      </c>
    </row>
    <row r="56" spans="1:8" s="21" customFormat="1" ht="28.5" customHeight="1" x14ac:dyDescent="0.3">
      <c r="A56" s="141" t="s">
        <v>33</v>
      </c>
      <c r="B56" s="150">
        <v>481001</v>
      </c>
      <c r="C56" s="150">
        <v>421015</v>
      </c>
      <c r="D56" s="150">
        <v>444484</v>
      </c>
      <c r="E56" s="150">
        <v>489207</v>
      </c>
      <c r="F56" s="150">
        <v>593796</v>
      </c>
      <c r="G56" s="150">
        <v>562080</v>
      </c>
      <c r="H56" s="150">
        <v>39896</v>
      </c>
    </row>
    <row r="57" spans="1:8" s="21" customFormat="1" ht="30" hidden="1" customHeight="1" x14ac:dyDescent="0.3">
      <c r="A57" s="141" t="s">
        <v>34</v>
      </c>
      <c r="B57" s="150">
        <v>0</v>
      </c>
      <c r="C57" s="150">
        <v>0</v>
      </c>
      <c r="D57" s="150">
        <v>0</v>
      </c>
      <c r="E57" s="150"/>
      <c r="F57" s="150">
        <v>0</v>
      </c>
      <c r="G57" s="150">
        <v>0</v>
      </c>
      <c r="H57" s="150">
        <v>0</v>
      </c>
    </row>
    <row r="58" spans="1:8" s="21" customFormat="1" x14ac:dyDescent="0.3">
      <c r="A58" s="141" t="s">
        <v>35</v>
      </c>
      <c r="B58" s="150">
        <v>0</v>
      </c>
      <c r="C58" s="150">
        <v>0</v>
      </c>
      <c r="D58" s="150">
        <v>0</v>
      </c>
      <c r="E58" s="150"/>
      <c r="F58" s="150">
        <v>0</v>
      </c>
      <c r="G58" s="150">
        <v>0</v>
      </c>
      <c r="H58" s="150">
        <v>0</v>
      </c>
    </row>
    <row r="59" spans="1:8" s="21" customFormat="1" x14ac:dyDescent="0.3">
      <c r="A59" s="141" t="s">
        <v>32</v>
      </c>
      <c r="B59" s="150">
        <v>3001371</v>
      </c>
      <c r="C59" s="150">
        <v>2783828</v>
      </c>
      <c r="D59" s="150">
        <v>2183831</v>
      </c>
      <c r="E59" s="150">
        <v>2419991</v>
      </c>
      <c r="F59" s="150">
        <v>2686790</v>
      </c>
      <c r="G59" s="150">
        <v>2647303</v>
      </c>
      <c r="H59" s="150">
        <v>549818</v>
      </c>
    </row>
    <row r="60" spans="1:8" s="21" customFormat="1" x14ac:dyDescent="0.3">
      <c r="A60" s="162" t="s">
        <v>148</v>
      </c>
      <c r="B60" s="154">
        <f t="shared" ref="B60" si="25">B59+B55+B54+B51+B48+B47+B44+B43+B42+B56+B57+B58</f>
        <v>12038303</v>
      </c>
      <c r="C60" s="154">
        <f t="shared" ref="C60:F60" si="26">C59+C55+C54+C51+C48+C47+C44+C43+C42+C56+C57+C58</f>
        <v>12082678</v>
      </c>
      <c r="D60" s="154">
        <f t="shared" si="26"/>
        <v>11714706</v>
      </c>
      <c r="E60" s="154">
        <f t="shared" si="26"/>
        <v>12805351</v>
      </c>
      <c r="F60" s="154">
        <f t="shared" si="26"/>
        <v>14767804</v>
      </c>
      <c r="G60" s="154">
        <f t="shared" ref="G60:H60" si="27">G59+G55+G54+G51+G48+G47+G44+G43+G42+G56+G57+G58</f>
        <v>13928853</v>
      </c>
      <c r="H60" s="154">
        <f t="shared" si="27"/>
        <v>3055514</v>
      </c>
    </row>
    <row r="61" spans="1:8" x14ac:dyDescent="0.3">
      <c r="A61" s="51" t="s">
        <v>95</v>
      </c>
      <c r="B61" s="31"/>
    </row>
    <row r="62" spans="1:8" x14ac:dyDescent="0.3">
      <c r="A62" s="96" t="s">
        <v>192</v>
      </c>
    </row>
  </sheetData>
  <mergeCells count="5">
    <mergeCell ref="A6:H6"/>
    <mergeCell ref="A5:H5"/>
    <mergeCell ref="A4:H4"/>
    <mergeCell ref="A3:H3"/>
    <mergeCell ref="A2:H2"/>
  </mergeCells>
  <printOptions horizontalCentered="1"/>
  <pageMargins left="0.70866141732283472" right="0.70866141732283472" top="0.74803149606299213" bottom="0.74803149606299213" header="0.31496062992125984" footer="0.31496062992125984"/>
  <pageSetup scale="55" orientation="landscape" horizontalDpi="4294967295" verticalDpi="4294967295" r:id="rId1"/>
  <headerFooter>
    <oddFooter>&amp;C&amp;16C.P. Lizbeth M. Alavez Góngora
Directora General de Contabilidad Gubernamental</oddFooter>
  </headerFooter>
  <ignoredErrors>
    <ignoredError sqref="B22:F22" formulaRange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8"/>
    <pageSetUpPr fitToPage="1"/>
  </sheetPr>
  <dimension ref="A1:H24"/>
  <sheetViews>
    <sheetView zoomScaleNormal="100" zoomScaleSheetLayoutView="100" workbookViewId="0">
      <pane xSplit="1" topLeftCell="B1" activePane="topRight" state="frozen"/>
      <selection activeCell="A7" sqref="A7"/>
      <selection pane="topRight" activeCell="A2" sqref="A2:H2"/>
    </sheetView>
  </sheetViews>
  <sheetFormatPr baseColWidth="10" defaultRowHeight="16.5" x14ac:dyDescent="0.3"/>
  <cols>
    <col min="1" max="1" width="47.7109375" style="16" customWidth="1"/>
    <col min="2" max="7" width="15.42578125" style="16" customWidth="1"/>
    <col min="8" max="8" width="15.5703125" style="16" customWidth="1"/>
    <col min="9" max="16384" width="11.42578125" style="16"/>
  </cols>
  <sheetData>
    <row r="1" spans="1:8" x14ac:dyDescent="0.3">
      <c r="A1" s="30"/>
      <c r="B1" s="30"/>
    </row>
    <row r="2" spans="1:8" ht="17.25" x14ac:dyDescent="0.3">
      <c r="A2" s="172" t="s">
        <v>99</v>
      </c>
      <c r="B2" s="172"/>
      <c r="C2" s="172"/>
      <c r="D2" s="172"/>
      <c r="E2" s="172"/>
      <c r="F2" s="172"/>
      <c r="G2" s="172"/>
      <c r="H2" s="172"/>
    </row>
    <row r="3" spans="1:8" x14ac:dyDescent="0.3">
      <c r="A3" s="170" t="s">
        <v>151</v>
      </c>
      <c r="B3" s="170"/>
      <c r="C3" s="170"/>
      <c r="D3" s="170"/>
      <c r="E3" s="170"/>
      <c r="F3" s="170"/>
      <c r="G3" s="170"/>
      <c r="H3" s="170"/>
    </row>
    <row r="4" spans="1:8" x14ac:dyDescent="0.3">
      <c r="A4" s="170" t="s">
        <v>187</v>
      </c>
      <c r="B4" s="170"/>
      <c r="C4" s="170"/>
      <c r="D4" s="170"/>
      <c r="E4" s="170"/>
      <c r="F4" s="170"/>
      <c r="G4" s="170"/>
      <c r="H4" s="170"/>
    </row>
    <row r="5" spans="1:8" x14ac:dyDescent="0.3">
      <c r="A5" s="170" t="s">
        <v>0</v>
      </c>
      <c r="B5" s="170"/>
      <c r="C5" s="170"/>
      <c r="D5" s="170"/>
      <c r="E5" s="170"/>
      <c r="F5" s="170"/>
      <c r="G5" s="170"/>
      <c r="H5" s="170"/>
    </row>
    <row r="6" spans="1:8" ht="17.25" thickBot="1" x14ac:dyDescent="0.35">
      <c r="A6" s="169"/>
      <c r="B6" s="169"/>
      <c r="C6" s="169"/>
      <c r="D6" s="169"/>
      <c r="E6" s="169"/>
      <c r="F6" s="169"/>
      <c r="G6" s="169"/>
      <c r="H6" s="169"/>
    </row>
    <row r="7" spans="1:8" ht="35.25" customHeight="1" thickBot="1" x14ac:dyDescent="0.35">
      <c r="A7" s="54" t="s">
        <v>1</v>
      </c>
      <c r="B7" s="19">
        <f>'INGRESOS TOTALES'!B7</f>
        <v>2019</v>
      </c>
      <c r="C7" s="19">
        <f>'INGRESOS TOTALES'!C7</f>
        <v>2020</v>
      </c>
      <c r="D7" s="19">
        <f>'INGRESOS TOTALES'!D7</f>
        <v>2021</v>
      </c>
      <c r="E7" s="19">
        <v>2022</v>
      </c>
      <c r="F7" s="19">
        <v>2023</v>
      </c>
      <c r="G7" s="19">
        <v>2024</v>
      </c>
      <c r="H7" s="3" t="s">
        <v>186</v>
      </c>
    </row>
    <row r="8" spans="1:8" ht="9.9499999999999993" customHeight="1" x14ac:dyDescent="0.3">
      <c r="A8" s="4"/>
      <c r="B8" s="30"/>
      <c r="C8" s="30"/>
      <c r="D8" s="30"/>
    </row>
    <row r="9" spans="1:8" ht="17.25" customHeight="1" x14ac:dyDescent="0.3">
      <c r="A9" s="163" t="s">
        <v>74</v>
      </c>
      <c r="B9" s="46">
        <v>82716</v>
      </c>
      <c r="C9" s="46">
        <v>84286</v>
      </c>
      <c r="D9" s="46">
        <v>83293</v>
      </c>
      <c r="E9" s="46">
        <v>104735</v>
      </c>
      <c r="F9" s="46">
        <v>127062</v>
      </c>
      <c r="G9" s="46">
        <v>124796</v>
      </c>
      <c r="H9" s="46">
        <v>37459</v>
      </c>
    </row>
    <row r="10" spans="1:8" ht="17.25" customHeight="1" x14ac:dyDescent="0.3">
      <c r="A10" s="164" t="s">
        <v>75</v>
      </c>
      <c r="B10" s="47">
        <v>73778</v>
      </c>
      <c r="C10" s="47">
        <v>75524</v>
      </c>
      <c r="D10" s="47">
        <v>53196</v>
      </c>
      <c r="E10" s="47">
        <v>67150</v>
      </c>
      <c r="F10" s="47">
        <v>83419</v>
      </c>
      <c r="G10" s="47">
        <v>81768</v>
      </c>
      <c r="H10" s="47">
        <v>24545</v>
      </c>
    </row>
    <row r="11" spans="1:8" ht="17.25" customHeight="1" x14ac:dyDescent="0.3">
      <c r="A11" s="164" t="s">
        <v>76</v>
      </c>
      <c r="B11" s="47">
        <v>75507</v>
      </c>
      <c r="C11" s="47">
        <v>77420</v>
      </c>
      <c r="D11" s="47">
        <v>76211</v>
      </c>
      <c r="E11" s="47">
        <v>99513</v>
      </c>
      <c r="F11" s="47">
        <v>125459</v>
      </c>
      <c r="G11" s="47">
        <v>122826</v>
      </c>
      <c r="H11" s="47">
        <v>36871</v>
      </c>
    </row>
    <row r="12" spans="1:8" ht="17.25" customHeight="1" x14ac:dyDescent="0.3">
      <c r="A12" s="164" t="s">
        <v>77</v>
      </c>
      <c r="B12" s="47">
        <v>108273</v>
      </c>
      <c r="C12" s="47">
        <v>110145</v>
      </c>
      <c r="D12" s="47">
        <v>108962</v>
      </c>
      <c r="E12" s="47">
        <v>143039</v>
      </c>
      <c r="F12" s="47">
        <v>173451</v>
      </c>
      <c r="G12" s="47">
        <v>170365</v>
      </c>
      <c r="H12" s="47">
        <v>51136</v>
      </c>
    </row>
    <row r="13" spans="1:8" ht="17.25" customHeight="1" x14ac:dyDescent="0.3">
      <c r="A13" s="164" t="s">
        <v>78</v>
      </c>
      <c r="B13" s="47">
        <v>111526</v>
      </c>
      <c r="C13" s="47">
        <v>114077</v>
      </c>
      <c r="D13" s="47">
        <v>112464</v>
      </c>
      <c r="E13" s="47">
        <v>147587</v>
      </c>
      <c r="F13" s="47">
        <v>183985</v>
      </c>
      <c r="G13" s="47">
        <v>180292</v>
      </c>
      <c r="H13" s="47">
        <v>54120</v>
      </c>
    </row>
    <row r="14" spans="1:8" ht="17.25" customHeight="1" x14ac:dyDescent="0.3">
      <c r="A14" s="164" t="s">
        <v>79</v>
      </c>
      <c r="B14" s="47">
        <v>92945</v>
      </c>
      <c r="C14" s="47">
        <v>95185</v>
      </c>
      <c r="D14" s="47">
        <v>77747</v>
      </c>
      <c r="E14" s="47">
        <v>85827</v>
      </c>
      <c r="F14" s="47">
        <v>104352</v>
      </c>
      <c r="G14" s="47">
        <v>102472</v>
      </c>
      <c r="H14" s="47">
        <v>30758</v>
      </c>
    </row>
    <row r="15" spans="1:8" ht="17.25" customHeight="1" x14ac:dyDescent="0.3">
      <c r="A15" s="164" t="s">
        <v>87</v>
      </c>
      <c r="B15" s="47">
        <v>0</v>
      </c>
      <c r="C15" s="47">
        <v>0</v>
      </c>
      <c r="D15" s="47">
        <v>21224</v>
      </c>
      <c r="E15" s="47">
        <v>26088</v>
      </c>
      <c r="F15" s="47">
        <v>32408</v>
      </c>
      <c r="G15" s="47">
        <v>31767</v>
      </c>
      <c r="H15" s="47">
        <v>9535</v>
      </c>
    </row>
    <row r="16" spans="1:8" ht="17.25" customHeight="1" x14ac:dyDescent="0.3">
      <c r="A16" s="164" t="s">
        <v>80</v>
      </c>
      <c r="B16" s="47">
        <v>101356</v>
      </c>
      <c r="C16" s="47">
        <v>103260</v>
      </c>
      <c r="D16" s="47">
        <v>102056</v>
      </c>
      <c r="E16" s="47">
        <v>117264</v>
      </c>
      <c r="F16" s="47">
        <v>139519</v>
      </c>
      <c r="G16" s="47">
        <v>137261</v>
      </c>
      <c r="H16" s="47">
        <v>41198</v>
      </c>
    </row>
    <row r="17" spans="1:8" ht="17.25" customHeight="1" x14ac:dyDescent="0.3">
      <c r="A17" s="164" t="s">
        <v>81</v>
      </c>
      <c r="B17" s="47">
        <v>35137</v>
      </c>
      <c r="C17" s="47">
        <v>36114</v>
      </c>
      <c r="D17" s="47">
        <v>35497</v>
      </c>
      <c r="E17" s="47">
        <v>46681</v>
      </c>
      <c r="F17" s="47">
        <v>59611</v>
      </c>
      <c r="G17" s="47">
        <v>58299</v>
      </c>
      <c r="H17" s="47">
        <v>17501</v>
      </c>
    </row>
    <row r="18" spans="1:8" ht="17.25" customHeight="1" x14ac:dyDescent="0.3">
      <c r="A18" s="164" t="s">
        <v>82</v>
      </c>
      <c r="B18" s="47">
        <v>80325</v>
      </c>
      <c r="C18" s="47">
        <v>81965</v>
      </c>
      <c r="D18" s="47">
        <v>80928</v>
      </c>
      <c r="E18" s="47">
        <v>95609</v>
      </c>
      <c r="F18" s="47">
        <v>115484</v>
      </c>
      <c r="G18" s="47">
        <v>113467</v>
      </c>
      <c r="H18" s="47">
        <v>34058</v>
      </c>
    </row>
    <row r="19" spans="1:8" ht="17.25" customHeight="1" x14ac:dyDescent="0.3">
      <c r="A19" s="164" t="s">
        <v>83</v>
      </c>
      <c r="B19" s="47">
        <v>15951</v>
      </c>
      <c r="C19" s="47">
        <v>16473</v>
      </c>
      <c r="D19" s="47">
        <v>16143</v>
      </c>
      <c r="E19" s="47">
        <v>27343</v>
      </c>
      <c r="F19" s="47">
        <v>36574</v>
      </c>
      <c r="G19" s="47">
        <v>35637</v>
      </c>
      <c r="H19" s="47">
        <v>10699</v>
      </c>
    </row>
    <row r="20" spans="1:8" ht="17.25" customHeight="1" x14ac:dyDescent="0.3">
      <c r="A20" s="164" t="s">
        <v>88</v>
      </c>
      <c r="B20" s="47">
        <v>0</v>
      </c>
      <c r="C20" s="47">
        <v>0</v>
      </c>
      <c r="D20" s="47">
        <v>16022</v>
      </c>
      <c r="E20" s="47">
        <v>16795</v>
      </c>
      <c r="F20" s="47">
        <v>20420</v>
      </c>
      <c r="G20" s="47">
        <v>20053</v>
      </c>
      <c r="H20" s="47">
        <v>6019</v>
      </c>
    </row>
    <row r="21" spans="1:8" ht="17.25" customHeight="1" x14ac:dyDescent="0.3">
      <c r="A21" s="164" t="s">
        <v>84</v>
      </c>
      <c r="B21" s="47">
        <v>16884</v>
      </c>
      <c r="C21" s="47">
        <v>17436</v>
      </c>
      <c r="D21" s="47">
        <v>17087</v>
      </c>
      <c r="E21" s="47">
        <v>23035</v>
      </c>
      <c r="F21" s="47">
        <v>30174</v>
      </c>
      <c r="G21" s="47">
        <v>29449</v>
      </c>
      <c r="H21" s="47">
        <v>8841</v>
      </c>
    </row>
    <row r="22" spans="1:8" ht="15" customHeight="1" x14ac:dyDescent="0.3">
      <c r="A22" s="99" t="s">
        <v>153</v>
      </c>
      <c r="B22" s="100">
        <f t="shared" ref="B22:G22" si="0">SUM(B9:B21)</f>
        <v>794398</v>
      </c>
      <c r="C22" s="100">
        <f t="shared" si="0"/>
        <v>811885</v>
      </c>
      <c r="D22" s="100">
        <f t="shared" si="0"/>
        <v>800830</v>
      </c>
      <c r="E22" s="100">
        <f t="shared" si="0"/>
        <v>1000666</v>
      </c>
      <c r="F22" s="100">
        <f t="shared" si="0"/>
        <v>1231918</v>
      </c>
      <c r="G22" s="100">
        <f t="shared" si="0"/>
        <v>1208452</v>
      </c>
      <c r="H22" s="100">
        <f t="shared" ref="H22" si="1">SUM(H9:H21)</f>
        <v>362740</v>
      </c>
    </row>
    <row r="23" spans="1:8" x14ac:dyDescent="0.3">
      <c r="A23" s="15" t="s">
        <v>91</v>
      </c>
      <c r="B23" s="15"/>
    </row>
    <row r="24" spans="1:8" x14ac:dyDescent="0.3">
      <c r="A24" s="96" t="s">
        <v>97</v>
      </c>
    </row>
  </sheetData>
  <mergeCells count="5">
    <mergeCell ref="A6:H6"/>
    <mergeCell ref="A5:H5"/>
    <mergeCell ref="A4:H4"/>
    <mergeCell ref="A3:H3"/>
    <mergeCell ref="A2:H2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landscape" horizontalDpi="4294967295" verticalDpi="4294967295" r:id="rId1"/>
  <headerFooter>
    <oddFooter>&amp;C&amp;16C.P. Lizbeth M. Alavez Góngora
Directora General de Contabilidad Gubernamental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8"/>
    <pageSetUpPr fitToPage="1"/>
  </sheetPr>
  <dimension ref="A1:H24"/>
  <sheetViews>
    <sheetView zoomScaleNormal="100" zoomScaleSheetLayoutView="85" workbookViewId="0">
      <pane xSplit="1" topLeftCell="B1" activePane="topRight" state="frozen"/>
      <selection pane="topRight" activeCell="L8" sqref="L8"/>
    </sheetView>
  </sheetViews>
  <sheetFormatPr baseColWidth="10" defaultRowHeight="16.5" x14ac:dyDescent="0.3"/>
  <cols>
    <col min="1" max="1" width="47.7109375" style="16" customWidth="1"/>
    <col min="2" max="7" width="15.7109375" style="16" customWidth="1"/>
    <col min="8" max="8" width="15.5703125" style="16" customWidth="1"/>
    <col min="9" max="16384" width="11.42578125" style="16"/>
  </cols>
  <sheetData>
    <row r="1" spans="1:8" x14ac:dyDescent="0.3">
      <c r="A1" s="30"/>
      <c r="B1" s="30"/>
    </row>
    <row r="2" spans="1:8" ht="17.25" x14ac:dyDescent="0.3">
      <c r="A2" s="172" t="s">
        <v>99</v>
      </c>
      <c r="B2" s="172"/>
      <c r="C2" s="172"/>
      <c r="D2" s="172"/>
      <c r="E2" s="172"/>
      <c r="F2" s="172"/>
      <c r="G2" s="172"/>
      <c r="H2" s="172"/>
    </row>
    <row r="3" spans="1:8" x14ac:dyDescent="0.3">
      <c r="A3" s="170" t="s">
        <v>86</v>
      </c>
      <c r="B3" s="170"/>
      <c r="C3" s="170"/>
      <c r="D3" s="170"/>
      <c r="E3" s="170"/>
      <c r="F3" s="170"/>
      <c r="G3" s="170"/>
      <c r="H3" s="170"/>
    </row>
    <row r="4" spans="1:8" x14ac:dyDescent="0.3">
      <c r="A4" s="170" t="s">
        <v>85</v>
      </c>
      <c r="B4" s="170"/>
      <c r="C4" s="170"/>
      <c r="D4" s="170"/>
      <c r="E4" s="170"/>
      <c r="F4" s="170"/>
      <c r="G4" s="170"/>
      <c r="H4" s="170"/>
    </row>
    <row r="5" spans="1:8" x14ac:dyDescent="0.3">
      <c r="A5" s="170" t="s">
        <v>187</v>
      </c>
      <c r="B5" s="170"/>
      <c r="C5" s="170"/>
      <c r="D5" s="170"/>
      <c r="E5" s="170"/>
      <c r="F5" s="170"/>
      <c r="G5" s="170"/>
      <c r="H5" s="170"/>
    </row>
    <row r="6" spans="1:8" x14ac:dyDescent="0.3">
      <c r="A6" s="170" t="s">
        <v>0</v>
      </c>
      <c r="B6" s="170"/>
      <c r="C6" s="170"/>
      <c r="D6" s="170"/>
      <c r="E6" s="170"/>
      <c r="F6" s="170"/>
      <c r="G6" s="170"/>
      <c r="H6" s="170"/>
    </row>
    <row r="7" spans="1:8" ht="17.25" thickBot="1" x14ac:dyDescent="0.35">
      <c r="A7" s="169"/>
      <c r="B7" s="169"/>
      <c r="C7" s="169"/>
      <c r="D7" s="169"/>
      <c r="E7" s="169"/>
      <c r="F7" s="169"/>
      <c r="G7" s="169"/>
      <c r="H7" s="169"/>
    </row>
    <row r="8" spans="1:8" ht="35.25" customHeight="1" thickBot="1" x14ac:dyDescent="0.35">
      <c r="A8" s="54" t="s">
        <v>1</v>
      </c>
      <c r="B8" s="19">
        <f>'INGRESOS TOTALES'!B7</f>
        <v>2019</v>
      </c>
      <c r="C8" s="19">
        <f>'INGRESOS TOTALES'!C7</f>
        <v>2020</v>
      </c>
      <c r="D8" s="19">
        <f>'INGRESOS TOTALES'!D7</f>
        <v>2021</v>
      </c>
      <c r="E8" s="19">
        <v>2022</v>
      </c>
      <c r="F8" s="19">
        <v>2023</v>
      </c>
      <c r="G8" s="19">
        <v>2024</v>
      </c>
      <c r="H8" s="3" t="s">
        <v>186</v>
      </c>
    </row>
    <row r="9" spans="1:8" ht="9.9499999999999993" customHeight="1" x14ac:dyDescent="0.3">
      <c r="A9" s="4"/>
      <c r="B9" s="30"/>
      <c r="C9" s="30"/>
      <c r="D9" s="30"/>
    </row>
    <row r="10" spans="1:8" ht="16.5" customHeight="1" x14ac:dyDescent="0.3">
      <c r="A10" s="163" t="s">
        <v>74</v>
      </c>
      <c r="B10" s="46">
        <v>19955</v>
      </c>
      <c r="C10" s="46">
        <v>20667</v>
      </c>
      <c r="D10" s="46">
        <v>22151</v>
      </c>
      <c r="E10" s="46">
        <v>23770</v>
      </c>
      <c r="F10" s="46">
        <v>28181</v>
      </c>
      <c r="G10" s="46">
        <v>28951</v>
      </c>
      <c r="H10" s="46">
        <v>7641</v>
      </c>
    </row>
    <row r="11" spans="1:8" ht="16.5" customHeight="1" x14ac:dyDescent="0.3">
      <c r="A11" s="164" t="s">
        <v>75</v>
      </c>
      <c r="B11" s="47">
        <v>39692</v>
      </c>
      <c r="C11" s="47">
        <v>41108</v>
      </c>
      <c r="D11" s="47">
        <v>29952</v>
      </c>
      <c r="E11" s="47">
        <v>32141</v>
      </c>
      <c r="F11" s="47">
        <v>38105</v>
      </c>
      <c r="G11" s="47">
        <v>39146</v>
      </c>
      <c r="H11" s="47">
        <v>10331</v>
      </c>
    </row>
    <row r="12" spans="1:8" ht="16.5" customHeight="1" x14ac:dyDescent="0.3">
      <c r="A12" s="164" t="s">
        <v>76</v>
      </c>
      <c r="B12" s="47">
        <v>198698</v>
      </c>
      <c r="C12" s="47">
        <v>205786</v>
      </c>
      <c r="D12" s="47">
        <v>205406</v>
      </c>
      <c r="E12" s="47">
        <v>220416</v>
      </c>
      <c r="F12" s="47">
        <v>261318</v>
      </c>
      <c r="G12" s="47">
        <v>268458</v>
      </c>
      <c r="H12" s="47">
        <v>70848</v>
      </c>
    </row>
    <row r="13" spans="1:8" ht="16.5" customHeight="1" x14ac:dyDescent="0.3">
      <c r="A13" s="164" t="s">
        <v>77</v>
      </c>
      <c r="B13" s="47">
        <v>30805</v>
      </c>
      <c r="C13" s="47">
        <v>31904</v>
      </c>
      <c r="D13" s="47">
        <v>32768</v>
      </c>
      <c r="E13" s="47">
        <v>35162</v>
      </c>
      <c r="F13" s="47">
        <v>41687</v>
      </c>
      <c r="G13" s="47">
        <v>42826</v>
      </c>
      <c r="H13" s="47">
        <v>11302</v>
      </c>
    </row>
    <row r="14" spans="1:8" ht="16.5" customHeight="1" x14ac:dyDescent="0.3">
      <c r="A14" s="164" t="s">
        <v>78</v>
      </c>
      <c r="B14" s="47">
        <v>174322</v>
      </c>
      <c r="C14" s="47">
        <v>180539</v>
      </c>
      <c r="D14" s="47">
        <v>173812</v>
      </c>
      <c r="E14" s="47">
        <v>186514</v>
      </c>
      <c r="F14" s="47">
        <v>221125</v>
      </c>
      <c r="G14" s="47">
        <v>227167</v>
      </c>
      <c r="H14" s="47">
        <v>59951</v>
      </c>
    </row>
    <row r="15" spans="1:8" ht="16.5" customHeight="1" x14ac:dyDescent="0.3">
      <c r="A15" s="164" t="s">
        <v>79</v>
      </c>
      <c r="B15" s="47">
        <v>63356</v>
      </c>
      <c r="C15" s="47">
        <v>65616</v>
      </c>
      <c r="D15" s="47">
        <v>54600</v>
      </c>
      <c r="E15" s="47">
        <v>58590</v>
      </c>
      <c r="F15" s="47">
        <v>69462</v>
      </c>
      <c r="G15" s="47">
        <v>71360</v>
      </c>
      <c r="H15" s="47">
        <v>18833</v>
      </c>
    </row>
    <row r="16" spans="1:8" ht="16.5" customHeight="1" x14ac:dyDescent="0.3">
      <c r="A16" s="164" t="s">
        <v>87</v>
      </c>
      <c r="B16" s="47">
        <v>0</v>
      </c>
      <c r="C16" s="47">
        <v>0</v>
      </c>
      <c r="D16" s="47">
        <v>11420</v>
      </c>
      <c r="E16" s="47">
        <v>12255</v>
      </c>
      <c r="F16" s="47">
        <v>14529</v>
      </c>
      <c r="G16" s="47">
        <v>14926</v>
      </c>
      <c r="H16" s="47">
        <v>3939</v>
      </c>
    </row>
    <row r="17" spans="1:8" ht="16.5" customHeight="1" x14ac:dyDescent="0.3">
      <c r="A17" s="164" t="s">
        <v>80</v>
      </c>
      <c r="B17" s="47">
        <v>41107</v>
      </c>
      <c r="C17" s="47">
        <v>42574</v>
      </c>
      <c r="D17" s="47">
        <v>41855</v>
      </c>
      <c r="E17" s="47">
        <v>44914</v>
      </c>
      <c r="F17" s="47">
        <v>53248</v>
      </c>
      <c r="G17" s="47">
        <v>54703</v>
      </c>
      <c r="H17" s="47">
        <v>14437</v>
      </c>
    </row>
    <row r="18" spans="1:8" ht="16.5" customHeight="1" x14ac:dyDescent="0.3">
      <c r="A18" s="164" t="s">
        <v>81</v>
      </c>
      <c r="B18" s="47">
        <v>21925</v>
      </c>
      <c r="C18" s="47">
        <v>22707</v>
      </c>
      <c r="D18" s="47">
        <v>22293</v>
      </c>
      <c r="E18" s="47">
        <v>23922</v>
      </c>
      <c r="F18" s="47">
        <v>28362</v>
      </c>
      <c r="G18" s="47">
        <v>29137</v>
      </c>
      <c r="H18" s="47">
        <v>7689</v>
      </c>
    </row>
    <row r="19" spans="1:8" ht="16.5" customHeight="1" x14ac:dyDescent="0.3">
      <c r="A19" s="164" t="s">
        <v>82</v>
      </c>
      <c r="B19" s="47">
        <v>28152</v>
      </c>
      <c r="C19" s="47">
        <v>29156</v>
      </c>
      <c r="D19" s="47">
        <v>29434</v>
      </c>
      <c r="E19" s="47">
        <v>31585</v>
      </c>
      <c r="F19" s="47">
        <v>37446</v>
      </c>
      <c r="G19" s="47">
        <v>38469</v>
      </c>
      <c r="H19" s="47">
        <v>10152</v>
      </c>
    </row>
    <row r="20" spans="1:8" ht="16.5" customHeight="1" x14ac:dyDescent="0.3">
      <c r="A20" s="164" t="s">
        <v>83</v>
      </c>
      <c r="B20" s="47">
        <v>6299</v>
      </c>
      <c r="C20" s="47">
        <v>6523</v>
      </c>
      <c r="D20" s="47">
        <v>6065</v>
      </c>
      <c r="E20" s="47">
        <v>6508</v>
      </c>
      <c r="F20" s="47">
        <v>7716</v>
      </c>
      <c r="G20" s="47">
        <v>7927</v>
      </c>
      <c r="H20" s="47">
        <v>2092</v>
      </c>
    </row>
    <row r="21" spans="1:8" ht="16.5" customHeight="1" x14ac:dyDescent="0.3">
      <c r="A21" s="164" t="s">
        <v>88</v>
      </c>
      <c r="B21" s="47">
        <v>0</v>
      </c>
      <c r="C21" s="47">
        <v>0</v>
      </c>
      <c r="D21" s="47">
        <v>10685</v>
      </c>
      <c r="E21" s="47">
        <v>11465</v>
      </c>
      <c r="F21" s="47">
        <v>13593</v>
      </c>
      <c r="G21" s="47">
        <v>13964</v>
      </c>
      <c r="H21" s="47">
        <v>3685</v>
      </c>
    </row>
    <row r="22" spans="1:8" ht="16.5" customHeight="1" x14ac:dyDescent="0.3">
      <c r="A22" s="164" t="s">
        <v>84</v>
      </c>
      <c r="B22" s="47">
        <v>7487</v>
      </c>
      <c r="C22" s="47">
        <v>7754</v>
      </c>
      <c r="D22" s="47">
        <v>7999</v>
      </c>
      <c r="E22" s="47">
        <v>8584</v>
      </c>
      <c r="F22" s="47">
        <v>10176</v>
      </c>
      <c r="G22" s="47">
        <v>10454</v>
      </c>
      <c r="H22" s="47">
        <v>2759</v>
      </c>
    </row>
    <row r="23" spans="1:8" ht="15" customHeight="1" x14ac:dyDescent="0.3">
      <c r="A23" s="99" t="s">
        <v>152</v>
      </c>
      <c r="B23" s="101">
        <f t="shared" ref="B23:G23" si="0">SUM(B10:B22)</f>
        <v>631798</v>
      </c>
      <c r="C23" s="101">
        <f t="shared" si="0"/>
        <v>654334</v>
      </c>
      <c r="D23" s="101">
        <f t="shared" si="0"/>
        <v>648440</v>
      </c>
      <c r="E23" s="101">
        <f t="shared" si="0"/>
        <v>695826</v>
      </c>
      <c r="F23" s="101">
        <f t="shared" si="0"/>
        <v>824948</v>
      </c>
      <c r="G23" s="101">
        <f t="shared" si="0"/>
        <v>847488</v>
      </c>
      <c r="H23" s="101">
        <f t="shared" ref="H23" si="1">SUM(H10:H22)</f>
        <v>223659</v>
      </c>
    </row>
    <row r="24" spans="1:8" x14ac:dyDescent="0.3">
      <c r="A24" s="15" t="s">
        <v>91</v>
      </c>
      <c r="B24" s="15"/>
    </row>
  </sheetData>
  <mergeCells count="6">
    <mergeCell ref="A7:H7"/>
    <mergeCell ref="A6:H6"/>
    <mergeCell ref="A5:H5"/>
    <mergeCell ref="A4:H4"/>
    <mergeCell ref="A3:H3"/>
    <mergeCell ref="A2:H2"/>
  </mergeCells>
  <printOptions horizontalCentered="1"/>
  <pageMargins left="0.70866141732283472" right="0.70866141732283472" top="0.74803149606299213" bottom="0.74803149606299213" header="0.31496062992125984" footer="0.31496062992125984"/>
  <pageSetup scale="77" orientation="landscape" r:id="rId1"/>
  <headerFooter>
    <oddFooter>&amp;C&amp;16C.P. Lizbeth M. Alavez Góngora
Directora General de Contabilidad Gubernamental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3737"/>
    <pageSetUpPr fitToPage="1"/>
  </sheetPr>
  <dimension ref="A1:L53"/>
  <sheetViews>
    <sheetView tabSelected="1" topLeftCell="B1" zoomScaleNormal="100" zoomScaleSheetLayoutView="100" workbookViewId="0">
      <pane xSplit="4" topLeftCell="F1" activePane="topRight" state="frozen"/>
      <selection activeCell="B4" sqref="B4"/>
      <selection pane="topRight" activeCell="P23" sqref="P23"/>
    </sheetView>
  </sheetViews>
  <sheetFormatPr baseColWidth="10" defaultRowHeight="17.25" x14ac:dyDescent="0.3"/>
  <cols>
    <col min="1" max="1" width="2.5703125" style="53" customWidth="1"/>
    <col min="2" max="2" width="3" style="94" customWidth="1"/>
    <col min="3" max="3" width="13.140625" style="53" customWidth="1"/>
    <col min="4" max="4" width="10.140625" style="53" customWidth="1"/>
    <col min="5" max="5" width="27.140625" style="53" customWidth="1"/>
    <col min="6" max="10" width="15.28515625" style="53" customWidth="1"/>
    <col min="11" max="12" width="15.7109375" style="53" customWidth="1"/>
    <col min="13" max="244" width="11.42578125" style="53"/>
    <col min="245" max="245" width="1.28515625" style="53" customWidth="1"/>
    <col min="246" max="246" width="2.5703125" style="53" customWidth="1"/>
    <col min="247" max="247" width="3.5703125" style="53" customWidth="1"/>
    <col min="248" max="248" width="13.140625" style="53" customWidth="1"/>
    <col min="249" max="249" width="10.140625" style="53" customWidth="1"/>
    <col min="250" max="250" width="22.42578125" style="53" customWidth="1"/>
    <col min="251" max="251" width="0" style="53" hidden="1" customWidth="1"/>
    <col min="252" max="252" width="13.28515625" style="53" customWidth="1"/>
    <col min="253" max="253" width="0" style="53" hidden="1" customWidth="1"/>
    <col min="254" max="254" width="13.140625" style="53" customWidth="1"/>
    <col min="255" max="255" width="0" style="53" hidden="1" customWidth="1"/>
    <col min="256" max="256" width="12.5703125" style="53" customWidth="1"/>
    <col min="257" max="257" width="0" style="53" hidden="1" customWidth="1"/>
    <col min="258" max="258" width="12.28515625" style="53" customWidth="1"/>
    <col min="259" max="259" width="0" style="53" hidden="1" customWidth="1"/>
    <col min="260" max="260" width="11.28515625" style="53" customWidth="1"/>
    <col min="261" max="261" width="12.85546875" style="53" customWidth="1"/>
    <col min="262" max="262" width="9.5703125" style="53" customWidth="1"/>
    <col min="263" max="500" width="11.42578125" style="53"/>
    <col min="501" max="501" width="1.28515625" style="53" customWidth="1"/>
    <col min="502" max="502" width="2.5703125" style="53" customWidth="1"/>
    <col min="503" max="503" width="3.5703125" style="53" customWidth="1"/>
    <col min="504" max="504" width="13.140625" style="53" customWidth="1"/>
    <col min="505" max="505" width="10.140625" style="53" customWidth="1"/>
    <col min="506" max="506" width="22.42578125" style="53" customWidth="1"/>
    <col min="507" max="507" width="0" style="53" hidden="1" customWidth="1"/>
    <col min="508" max="508" width="13.28515625" style="53" customWidth="1"/>
    <col min="509" max="509" width="0" style="53" hidden="1" customWidth="1"/>
    <col min="510" max="510" width="13.140625" style="53" customWidth="1"/>
    <col min="511" max="511" width="0" style="53" hidden="1" customWidth="1"/>
    <col min="512" max="512" width="12.5703125" style="53" customWidth="1"/>
    <col min="513" max="513" width="0" style="53" hidden="1" customWidth="1"/>
    <col min="514" max="514" width="12.28515625" style="53" customWidth="1"/>
    <col min="515" max="515" width="0" style="53" hidden="1" customWidth="1"/>
    <col min="516" max="516" width="11.28515625" style="53" customWidth="1"/>
    <col min="517" max="517" width="12.85546875" style="53" customWidth="1"/>
    <col min="518" max="518" width="9.5703125" style="53" customWidth="1"/>
    <col min="519" max="756" width="11.42578125" style="53"/>
    <col min="757" max="757" width="1.28515625" style="53" customWidth="1"/>
    <col min="758" max="758" width="2.5703125" style="53" customWidth="1"/>
    <col min="759" max="759" width="3.5703125" style="53" customWidth="1"/>
    <col min="760" max="760" width="13.140625" style="53" customWidth="1"/>
    <col min="761" max="761" width="10.140625" style="53" customWidth="1"/>
    <col min="762" max="762" width="22.42578125" style="53" customWidth="1"/>
    <col min="763" max="763" width="0" style="53" hidden="1" customWidth="1"/>
    <col min="764" max="764" width="13.28515625" style="53" customWidth="1"/>
    <col min="765" max="765" width="0" style="53" hidden="1" customWidth="1"/>
    <col min="766" max="766" width="13.140625" style="53" customWidth="1"/>
    <col min="767" max="767" width="0" style="53" hidden="1" customWidth="1"/>
    <col min="768" max="768" width="12.5703125" style="53" customWidth="1"/>
    <col min="769" max="769" width="0" style="53" hidden="1" customWidth="1"/>
    <col min="770" max="770" width="12.28515625" style="53" customWidth="1"/>
    <col min="771" max="771" width="0" style="53" hidden="1" customWidth="1"/>
    <col min="772" max="772" width="11.28515625" style="53" customWidth="1"/>
    <col min="773" max="773" width="12.85546875" style="53" customWidth="1"/>
    <col min="774" max="774" width="9.5703125" style="53" customWidth="1"/>
    <col min="775" max="1012" width="11.42578125" style="53"/>
    <col min="1013" max="1013" width="1.28515625" style="53" customWidth="1"/>
    <col min="1014" max="1014" width="2.5703125" style="53" customWidth="1"/>
    <col min="1015" max="1015" width="3.5703125" style="53" customWidth="1"/>
    <col min="1016" max="1016" width="13.140625" style="53" customWidth="1"/>
    <col min="1017" max="1017" width="10.140625" style="53" customWidth="1"/>
    <col min="1018" max="1018" width="22.42578125" style="53" customWidth="1"/>
    <col min="1019" max="1019" width="0" style="53" hidden="1" customWidth="1"/>
    <col min="1020" max="1020" width="13.28515625" style="53" customWidth="1"/>
    <col min="1021" max="1021" width="0" style="53" hidden="1" customWidth="1"/>
    <col min="1022" max="1022" width="13.140625" style="53" customWidth="1"/>
    <col min="1023" max="1023" width="0" style="53" hidden="1" customWidth="1"/>
    <col min="1024" max="1024" width="12.5703125" style="53" customWidth="1"/>
    <col min="1025" max="1025" width="0" style="53" hidden="1" customWidth="1"/>
    <col min="1026" max="1026" width="12.28515625" style="53" customWidth="1"/>
    <col min="1027" max="1027" width="0" style="53" hidden="1" customWidth="1"/>
    <col min="1028" max="1028" width="11.28515625" style="53" customWidth="1"/>
    <col min="1029" max="1029" width="12.85546875" style="53" customWidth="1"/>
    <col min="1030" max="1030" width="9.5703125" style="53" customWidth="1"/>
    <col min="1031" max="1268" width="11.42578125" style="53"/>
    <col min="1269" max="1269" width="1.28515625" style="53" customWidth="1"/>
    <col min="1270" max="1270" width="2.5703125" style="53" customWidth="1"/>
    <col min="1271" max="1271" width="3.5703125" style="53" customWidth="1"/>
    <col min="1272" max="1272" width="13.140625" style="53" customWidth="1"/>
    <col min="1273" max="1273" width="10.140625" style="53" customWidth="1"/>
    <col min="1274" max="1274" width="22.42578125" style="53" customWidth="1"/>
    <col min="1275" max="1275" width="0" style="53" hidden="1" customWidth="1"/>
    <col min="1276" max="1276" width="13.28515625" style="53" customWidth="1"/>
    <col min="1277" max="1277" width="0" style="53" hidden="1" customWidth="1"/>
    <col min="1278" max="1278" width="13.140625" style="53" customWidth="1"/>
    <col min="1279" max="1279" width="0" style="53" hidden="1" customWidth="1"/>
    <col min="1280" max="1280" width="12.5703125" style="53" customWidth="1"/>
    <col min="1281" max="1281" width="0" style="53" hidden="1" customWidth="1"/>
    <col min="1282" max="1282" width="12.28515625" style="53" customWidth="1"/>
    <col min="1283" max="1283" width="0" style="53" hidden="1" customWidth="1"/>
    <col min="1284" max="1284" width="11.28515625" style="53" customWidth="1"/>
    <col min="1285" max="1285" width="12.85546875" style="53" customWidth="1"/>
    <col min="1286" max="1286" width="9.5703125" style="53" customWidth="1"/>
    <col min="1287" max="1524" width="11.42578125" style="53"/>
    <col min="1525" max="1525" width="1.28515625" style="53" customWidth="1"/>
    <col min="1526" max="1526" width="2.5703125" style="53" customWidth="1"/>
    <col min="1527" max="1527" width="3.5703125" style="53" customWidth="1"/>
    <col min="1528" max="1528" width="13.140625" style="53" customWidth="1"/>
    <col min="1529" max="1529" width="10.140625" style="53" customWidth="1"/>
    <col min="1530" max="1530" width="22.42578125" style="53" customWidth="1"/>
    <col min="1531" max="1531" width="0" style="53" hidden="1" customWidth="1"/>
    <col min="1532" max="1532" width="13.28515625" style="53" customWidth="1"/>
    <col min="1533" max="1533" width="0" style="53" hidden="1" customWidth="1"/>
    <col min="1534" max="1534" width="13.140625" style="53" customWidth="1"/>
    <col min="1535" max="1535" width="0" style="53" hidden="1" customWidth="1"/>
    <col min="1536" max="1536" width="12.5703125" style="53" customWidth="1"/>
    <col min="1537" max="1537" width="0" style="53" hidden="1" customWidth="1"/>
    <col min="1538" max="1538" width="12.28515625" style="53" customWidth="1"/>
    <col min="1539" max="1539" width="0" style="53" hidden="1" customWidth="1"/>
    <col min="1540" max="1540" width="11.28515625" style="53" customWidth="1"/>
    <col min="1541" max="1541" width="12.85546875" style="53" customWidth="1"/>
    <col min="1542" max="1542" width="9.5703125" style="53" customWidth="1"/>
    <col min="1543" max="1780" width="11.42578125" style="53"/>
    <col min="1781" max="1781" width="1.28515625" style="53" customWidth="1"/>
    <col min="1782" max="1782" width="2.5703125" style="53" customWidth="1"/>
    <col min="1783" max="1783" width="3.5703125" style="53" customWidth="1"/>
    <col min="1784" max="1784" width="13.140625" style="53" customWidth="1"/>
    <col min="1785" max="1785" width="10.140625" style="53" customWidth="1"/>
    <col min="1786" max="1786" width="22.42578125" style="53" customWidth="1"/>
    <col min="1787" max="1787" width="0" style="53" hidden="1" customWidth="1"/>
    <col min="1788" max="1788" width="13.28515625" style="53" customWidth="1"/>
    <col min="1789" max="1789" width="0" style="53" hidden="1" customWidth="1"/>
    <col min="1790" max="1790" width="13.140625" style="53" customWidth="1"/>
    <col min="1791" max="1791" width="0" style="53" hidden="1" customWidth="1"/>
    <col min="1792" max="1792" width="12.5703125" style="53" customWidth="1"/>
    <col min="1793" max="1793" width="0" style="53" hidden="1" customWidth="1"/>
    <col min="1794" max="1794" width="12.28515625" style="53" customWidth="1"/>
    <col min="1795" max="1795" width="0" style="53" hidden="1" customWidth="1"/>
    <col min="1796" max="1796" width="11.28515625" style="53" customWidth="1"/>
    <col min="1797" max="1797" width="12.85546875" style="53" customWidth="1"/>
    <col min="1798" max="1798" width="9.5703125" style="53" customWidth="1"/>
    <col min="1799" max="2036" width="11.42578125" style="53"/>
    <col min="2037" max="2037" width="1.28515625" style="53" customWidth="1"/>
    <col min="2038" max="2038" width="2.5703125" style="53" customWidth="1"/>
    <col min="2039" max="2039" width="3.5703125" style="53" customWidth="1"/>
    <col min="2040" max="2040" width="13.140625" style="53" customWidth="1"/>
    <col min="2041" max="2041" width="10.140625" style="53" customWidth="1"/>
    <col min="2042" max="2042" width="22.42578125" style="53" customWidth="1"/>
    <col min="2043" max="2043" width="0" style="53" hidden="1" customWidth="1"/>
    <col min="2044" max="2044" width="13.28515625" style="53" customWidth="1"/>
    <col min="2045" max="2045" width="0" style="53" hidden="1" customWidth="1"/>
    <col min="2046" max="2046" width="13.140625" style="53" customWidth="1"/>
    <col min="2047" max="2047" width="0" style="53" hidden="1" customWidth="1"/>
    <col min="2048" max="2048" width="12.5703125" style="53" customWidth="1"/>
    <col min="2049" max="2049" width="0" style="53" hidden="1" customWidth="1"/>
    <col min="2050" max="2050" width="12.28515625" style="53" customWidth="1"/>
    <col min="2051" max="2051" width="0" style="53" hidden="1" customWidth="1"/>
    <col min="2052" max="2052" width="11.28515625" style="53" customWidth="1"/>
    <col min="2053" max="2053" width="12.85546875" style="53" customWidth="1"/>
    <col min="2054" max="2054" width="9.5703125" style="53" customWidth="1"/>
    <col min="2055" max="2292" width="11.42578125" style="53"/>
    <col min="2293" max="2293" width="1.28515625" style="53" customWidth="1"/>
    <col min="2294" max="2294" width="2.5703125" style="53" customWidth="1"/>
    <col min="2295" max="2295" width="3.5703125" style="53" customWidth="1"/>
    <col min="2296" max="2296" width="13.140625" style="53" customWidth="1"/>
    <col min="2297" max="2297" width="10.140625" style="53" customWidth="1"/>
    <col min="2298" max="2298" width="22.42578125" style="53" customWidth="1"/>
    <col min="2299" max="2299" width="0" style="53" hidden="1" customWidth="1"/>
    <col min="2300" max="2300" width="13.28515625" style="53" customWidth="1"/>
    <col min="2301" max="2301" width="0" style="53" hidden="1" customWidth="1"/>
    <col min="2302" max="2302" width="13.140625" style="53" customWidth="1"/>
    <col min="2303" max="2303" width="0" style="53" hidden="1" customWidth="1"/>
    <col min="2304" max="2304" width="12.5703125" style="53" customWidth="1"/>
    <col min="2305" max="2305" width="0" style="53" hidden="1" customWidth="1"/>
    <col min="2306" max="2306" width="12.28515625" style="53" customWidth="1"/>
    <col min="2307" max="2307" width="0" style="53" hidden="1" customWidth="1"/>
    <col min="2308" max="2308" width="11.28515625" style="53" customWidth="1"/>
    <col min="2309" max="2309" width="12.85546875" style="53" customWidth="1"/>
    <col min="2310" max="2310" width="9.5703125" style="53" customWidth="1"/>
    <col min="2311" max="2548" width="11.42578125" style="53"/>
    <col min="2549" max="2549" width="1.28515625" style="53" customWidth="1"/>
    <col min="2550" max="2550" width="2.5703125" style="53" customWidth="1"/>
    <col min="2551" max="2551" width="3.5703125" style="53" customWidth="1"/>
    <col min="2552" max="2552" width="13.140625" style="53" customWidth="1"/>
    <col min="2553" max="2553" width="10.140625" style="53" customWidth="1"/>
    <col min="2554" max="2554" width="22.42578125" style="53" customWidth="1"/>
    <col min="2555" max="2555" width="0" style="53" hidden="1" customWidth="1"/>
    <col min="2556" max="2556" width="13.28515625" style="53" customWidth="1"/>
    <col min="2557" max="2557" width="0" style="53" hidden="1" customWidth="1"/>
    <col min="2558" max="2558" width="13.140625" style="53" customWidth="1"/>
    <col min="2559" max="2559" width="0" style="53" hidden="1" customWidth="1"/>
    <col min="2560" max="2560" width="12.5703125" style="53" customWidth="1"/>
    <col min="2561" max="2561" width="0" style="53" hidden="1" customWidth="1"/>
    <col min="2562" max="2562" width="12.28515625" style="53" customWidth="1"/>
    <col min="2563" max="2563" width="0" style="53" hidden="1" customWidth="1"/>
    <col min="2564" max="2564" width="11.28515625" style="53" customWidth="1"/>
    <col min="2565" max="2565" width="12.85546875" style="53" customWidth="1"/>
    <col min="2566" max="2566" width="9.5703125" style="53" customWidth="1"/>
    <col min="2567" max="2804" width="11.42578125" style="53"/>
    <col min="2805" max="2805" width="1.28515625" style="53" customWidth="1"/>
    <col min="2806" max="2806" width="2.5703125" style="53" customWidth="1"/>
    <col min="2807" max="2807" width="3.5703125" style="53" customWidth="1"/>
    <col min="2808" max="2808" width="13.140625" style="53" customWidth="1"/>
    <col min="2809" max="2809" width="10.140625" style="53" customWidth="1"/>
    <col min="2810" max="2810" width="22.42578125" style="53" customWidth="1"/>
    <col min="2811" max="2811" width="0" style="53" hidden="1" customWidth="1"/>
    <col min="2812" max="2812" width="13.28515625" style="53" customWidth="1"/>
    <col min="2813" max="2813" width="0" style="53" hidden="1" customWidth="1"/>
    <col min="2814" max="2814" width="13.140625" style="53" customWidth="1"/>
    <col min="2815" max="2815" width="0" style="53" hidden="1" customWidth="1"/>
    <col min="2816" max="2816" width="12.5703125" style="53" customWidth="1"/>
    <col min="2817" max="2817" width="0" style="53" hidden="1" customWidth="1"/>
    <col min="2818" max="2818" width="12.28515625" style="53" customWidth="1"/>
    <col min="2819" max="2819" width="0" style="53" hidden="1" customWidth="1"/>
    <col min="2820" max="2820" width="11.28515625" style="53" customWidth="1"/>
    <col min="2821" max="2821" width="12.85546875" style="53" customWidth="1"/>
    <col min="2822" max="2822" width="9.5703125" style="53" customWidth="1"/>
    <col min="2823" max="3060" width="11.42578125" style="53"/>
    <col min="3061" max="3061" width="1.28515625" style="53" customWidth="1"/>
    <col min="3062" max="3062" width="2.5703125" style="53" customWidth="1"/>
    <col min="3063" max="3063" width="3.5703125" style="53" customWidth="1"/>
    <col min="3064" max="3064" width="13.140625" style="53" customWidth="1"/>
    <col min="3065" max="3065" width="10.140625" style="53" customWidth="1"/>
    <col min="3066" max="3066" width="22.42578125" style="53" customWidth="1"/>
    <col min="3067" max="3067" width="0" style="53" hidden="1" customWidth="1"/>
    <col min="3068" max="3068" width="13.28515625" style="53" customWidth="1"/>
    <col min="3069" max="3069" width="0" style="53" hidden="1" customWidth="1"/>
    <col min="3070" max="3070" width="13.140625" style="53" customWidth="1"/>
    <col min="3071" max="3071" width="0" style="53" hidden="1" customWidth="1"/>
    <col min="3072" max="3072" width="12.5703125" style="53" customWidth="1"/>
    <col min="3073" max="3073" width="0" style="53" hidden="1" customWidth="1"/>
    <col min="3074" max="3074" width="12.28515625" style="53" customWidth="1"/>
    <col min="3075" max="3075" width="0" style="53" hidden="1" customWidth="1"/>
    <col min="3076" max="3076" width="11.28515625" style="53" customWidth="1"/>
    <col min="3077" max="3077" width="12.85546875" style="53" customWidth="1"/>
    <col min="3078" max="3078" width="9.5703125" style="53" customWidth="1"/>
    <col min="3079" max="3316" width="11.42578125" style="53"/>
    <col min="3317" max="3317" width="1.28515625" style="53" customWidth="1"/>
    <col min="3318" max="3318" width="2.5703125" style="53" customWidth="1"/>
    <col min="3319" max="3319" width="3.5703125" style="53" customWidth="1"/>
    <col min="3320" max="3320" width="13.140625" style="53" customWidth="1"/>
    <col min="3321" max="3321" width="10.140625" style="53" customWidth="1"/>
    <col min="3322" max="3322" width="22.42578125" style="53" customWidth="1"/>
    <col min="3323" max="3323" width="0" style="53" hidden="1" customWidth="1"/>
    <col min="3324" max="3324" width="13.28515625" style="53" customWidth="1"/>
    <col min="3325" max="3325" width="0" style="53" hidden="1" customWidth="1"/>
    <col min="3326" max="3326" width="13.140625" style="53" customWidth="1"/>
    <col min="3327" max="3327" width="0" style="53" hidden="1" customWidth="1"/>
    <col min="3328" max="3328" width="12.5703125" style="53" customWidth="1"/>
    <col min="3329" max="3329" width="0" style="53" hidden="1" customWidth="1"/>
    <col min="3330" max="3330" width="12.28515625" style="53" customWidth="1"/>
    <col min="3331" max="3331" width="0" style="53" hidden="1" customWidth="1"/>
    <col min="3332" max="3332" width="11.28515625" style="53" customWidth="1"/>
    <col min="3333" max="3333" width="12.85546875" style="53" customWidth="1"/>
    <col min="3334" max="3334" width="9.5703125" style="53" customWidth="1"/>
    <col min="3335" max="3572" width="11.42578125" style="53"/>
    <col min="3573" max="3573" width="1.28515625" style="53" customWidth="1"/>
    <col min="3574" max="3574" width="2.5703125" style="53" customWidth="1"/>
    <col min="3575" max="3575" width="3.5703125" style="53" customWidth="1"/>
    <col min="3576" max="3576" width="13.140625" style="53" customWidth="1"/>
    <col min="3577" max="3577" width="10.140625" style="53" customWidth="1"/>
    <col min="3578" max="3578" width="22.42578125" style="53" customWidth="1"/>
    <col min="3579" max="3579" width="0" style="53" hidden="1" customWidth="1"/>
    <col min="3580" max="3580" width="13.28515625" style="53" customWidth="1"/>
    <col min="3581" max="3581" width="0" style="53" hidden="1" customWidth="1"/>
    <col min="3582" max="3582" width="13.140625" style="53" customWidth="1"/>
    <col min="3583" max="3583" width="0" style="53" hidden="1" customWidth="1"/>
    <col min="3584" max="3584" width="12.5703125" style="53" customWidth="1"/>
    <col min="3585" max="3585" width="0" style="53" hidden="1" customWidth="1"/>
    <col min="3586" max="3586" width="12.28515625" style="53" customWidth="1"/>
    <col min="3587" max="3587" width="0" style="53" hidden="1" customWidth="1"/>
    <col min="3588" max="3588" width="11.28515625" style="53" customWidth="1"/>
    <col min="3589" max="3589" width="12.85546875" style="53" customWidth="1"/>
    <col min="3590" max="3590" width="9.5703125" style="53" customWidth="1"/>
    <col min="3591" max="3828" width="11.42578125" style="53"/>
    <col min="3829" max="3829" width="1.28515625" style="53" customWidth="1"/>
    <col min="3830" max="3830" width="2.5703125" style="53" customWidth="1"/>
    <col min="3831" max="3831" width="3.5703125" style="53" customWidth="1"/>
    <col min="3832" max="3832" width="13.140625" style="53" customWidth="1"/>
    <col min="3833" max="3833" width="10.140625" style="53" customWidth="1"/>
    <col min="3834" max="3834" width="22.42578125" style="53" customWidth="1"/>
    <col min="3835" max="3835" width="0" style="53" hidden="1" customWidth="1"/>
    <col min="3836" max="3836" width="13.28515625" style="53" customWidth="1"/>
    <col min="3837" max="3837" width="0" style="53" hidden="1" customWidth="1"/>
    <col min="3838" max="3838" width="13.140625" style="53" customWidth="1"/>
    <col min="3839" max="3839" width="0" style="53" hidden="1" customWidth="1"/>
    <col min="3840" max="3840" width="12.5703125" style="53" customWidth="1"/>
    <col min="3841" max="3841" width="0" style="53" hidden="1" customWidth="1"/>
    <col min="3842" max="3842" width="12.28515625" style="53" customWidth="1"/>
    <col min="3843" max="3843" width="0" style="53" hidden="1" customWidth="1"/>
    <col min="3844" max="3844" width="11.28515625" style="53" customWidth="1"/>
    <col min="3845" max="3845" width="12.85546875" style="53" customWidth="1"/>
    <col min="3846" max="3846" width="9.5703125" style="53" customWidth="1"/>
    <col min="3847" max="4084" width="11.42578125" style="53"/>
    <col min="4085" max="4085" width="1.28515625" style="53" customWidth="1"/>
    <col min="4086" max="4086" width="2.5703125" style="53" customWidth="1"/>
    <col min="4087" max="4087" width="3.5703125" style="53" customWidth="1"/>
    <col min="4088" max="4088" width="13.140625" style="53" customWidth="1"/>
    <col min="4089" max="4089" width="10.140625" style="53" customWidth="1"/>
    <col min="4090" max="4090" width="22.42578125" style="53" customWidth="1"/>
    <col min="4091" max="4091" width="0" style="53" hidden="1" customWidth="1"/>
    <col min="4092" max="4092" width="13.28515625" style="53" customWidth="1"/>
    <col min="4093" max="4093" width="0" style="53" hidden="1" customWidth="1"/>
    <col min="4094" max="4094" width="13.140625" style="53" customWidth="1"/>
    <col min="4095" max="4095" width="0" style="53" hidden="1" customWidth="1"/>
    <col min="4096" max="4096" width="12.5703125" style="53" customWidth="1"/>
    <col min="4097" max="4097" width="0" style="53" hidden="1" customWidth="1"/>
    <col min="4098" max="4098" width="12.28515625" style="53" customWidth="1"/>
    <col min="4099" max="4099" width="0" style="53" hidden="1" customWidth="1"/>
    <col min="4100" max="4100" width="11.28515625" style="53" customWidth="1"/>
    <col min="4101" max="4101" width="12.85546875" style="53" customWidth="1"/>
    <col min="4102" max="4102" width="9.5703125" style="53" customWidth="1"/>
    <col min="4103" max="4340" width="11.42578125" style="53"/>
    <col min="4341" max="4341" width="1.28515625" style="53" customWidth="1"/>
    <col min="4342" max="4342" width="2.5703125" style="53" customWidth="1"/>
    <col min="4343" max="4343" width="3.5703125" style="53" customWidth="1"/>
    <col min="4344" max="4344" width="13.140625" style="53" customWidth="1"/>
    <col min="4345" max="4345" width="10.140625" style="53" customWidth="1"/>
    <col min="4346" max="4346" width="22.42578125" style="53" customWidth="1"/>
    <col min="4347" max="4347" width="0" style="53" hidden="1" customWidth="1"/>
    <col min="4348" max="4348" width="13.28515625" style="53" customWidth="1"/>
    <col min="4349" max="4349" width="0" style="53" hidden="1" customWidth="1"/>
    <col min="4350" max="4350" width="13.140625" style="53" customWidth="1"/>
    <col min="4351" max="4351" width="0" style="53" hidden="1" customWidth="1"/>
    <col min="4352" max="4352" width="12.5703125" style="53" customWidth="1"/>
    <col min="4353" max="4353" width="0" style="53" hidden="1" customWidth="1"/>
    <col min="4354" max="4354" width="12.28515625" style="53" customWidth="1"/>
    <col min="4355" max="4355" width="0" style="53" hidden="1" customWidth="1"/>
    <col min="4356" max="4356" width="11.28515625" style="53" customWidth="1"/>
    <col min="4357" max="4357" width="12.85546875" style="53" customWidth="1"/>
    <col min="4358" max="4358" width="9.5703125" style="53" customWidth="1"/>
    <col min="4359" max="4596" width="11.42578125" style="53"/>
    <col min="4597" max="4597" width="1.28515625" style="53" customWidth="1"/>
    <col min="4598" max="4598" width="2.5703125" style="53" customWidth="1"/>
    <col min="4599" max="4599" width="3.5703125" style="53" customWidth="1"/>
    <col min="4600" max="4600" width="13.140625" style="53" customWidth="1"/>
    <col min="4601" max="4601" width="10.140625" style="53" customWidth="1"/>
    <col min="4602" max="4602" width="22.42578125" style="53" customWidth="1"/>
    <col min="4603" max="4603" width="0" style="53" hidden="1" customWidth="1"/>
    <col min="4604" max="4604" width="13.28515625" style="53" customWidth="1"/>
    <col min="4605" max="4605" width="0" style="53" hidden="1" customWidth="1"/>
    <col min="4606" max="4606" width="13.140625" style="53" customWidth="1"/>
    <col min="4607" max="4607" width="0" style="53" hidden="1" customWidth="1"/>
    <col min="4608" max="4608" width="12.5703125" style="53" customWidth="1"/>
    <col min="4609" max="4609" width="0" style="53" hidden="1" customWidth="1"/>
    <col min="4610" max="4610" width="12.28515625" style="53" customWidth="1"/>
    <col min="4611" max="4611" width="0" style="53" hidden="1" customWidth="1"/>
    <col min="4612" max="4612" width="11.28515625" style="53" customWidth="1"/>
    <col min="4613" max="4613" width="12.85546875" style="53" customWidth="1"/>
    <col min="4614" max="4614" width="9.5703125" style="53" customWidth="1"/>
    <col min="4615" max="4852" width="11.42578125" style="53"/>
    <col min="4853" max="4853" width="1.28515625" style="53" customWidth="1"/>
    <col min="4854" max="4854" width="2.5703125" style="53" customWidth="1"/>
    <col min="4855" max="4855" width="3.5703125" style="53" customWidth="1"/>
    <col min="4856" max="4856" width="13.140625" style="53" customWidth="1"/>
    <col min="4857" max="4857" width="10.140625" style="53" customWidth="1"/>
    <col min="4858" max="4858" width="22.42578125" style="53" customWidth="1"/>
    <col min="4859" max="4859" width="0" style="53" hidden="1" customWidth="1"/>
    <col min="4860" max="4860" width="13.28515625" style="53" customWidth="1"/>
    <col min="4861" max="4861" width="0" style="53" hidden="1" customWidth="1"/>
    <col min="4862" max="4862" width="13.140625" style="53" customWidth="1"/>
    <col min="4863" max="4863" width="0" style="53" hidden="1" customWidth="1"/>
    <col min="4864" max="4864" width="12.5703125" style="53" customWidth="1"/>
    <col min="4865" max="4865" width="0" style="53" hidden="1" customWidth="1"/>
    <col min="4866" max="4866" width="12.28515625" style="53" customWidth="1"/>
    <col min="4867" max="4867" width="0" style="53" hidden="1" customWidth="1"/>
    <col min="4868" max="4868" width="11.28515625" style="53" customWidth="1"/>
    <col min="4869" max="4869" width="12.85546875" style="53" customWidth="1"/>
    <col min="4870" max="4870" width="9.5703125" style="53" customWidth="1"/>
    <col min="4871" max="5108" width="11.42578125" style="53"/>
    <col min="5109" max="5109" width="1.28515625" style="53" customWidth="1"/>
    <col min="5110" max="5110" width="2.5703125" style="53" customWidth="1"/>
    <col min="5111" max="5111" width="3.5703125" style="53" customWidth="1"/>
    <col min="5112" max="5112" width="13.140625" style="53" customWidth="1"/>
    <col min="5113" max="5113" width="10.140625" style="53" customWidth="1"/>
    <col min="5114" max="5114" width="22.42578125" style="53" customWidth="1"/>
    <col min="5115" max="5115" width="0" style="53" hidden="1" customWidth="1"/>
    <col min="5116" max="5116" width="13.28515625" style="53" customWidth="1"/>
    <col min="5117" max="5117" width="0" style="53" hidden="1" customWidth="1"/>
    <col min="5118" max="5118" width="13.140625" style="53" customWidth="1"/>
    <col min="5119" max="5119" width="0" style="53" hidden="1" customWidth="1"/>
    <col min="5120" max="5120" width="12.5703125" style="53" customWidth="1"/>
    <col min="5121" max="5121" width="0" style="53" hidden="1" customWidth="1"/>
    <col min="5122" max="5122" width="12.28515625" style="53" customWidth="1"/>
    <col min="5123" max="5123" width="0" style="53" hidden="1" customWidth="1"/>
    <col min="5124" max="5124" width="11.28515625" style="53" customWidth="1"/>
    <col min="5125" max="5125" width="12.85546875" style="53" customWidth="1"/>
    <col min="5126" max="5126" width="9.5703125" style="53" customWidth="1"/>
    <col min="5127" max="5364" width="11.42578125" style="53"/>
    <col min="5365" max="5365" width="1.28515625" style="53" customWidth="1"/>
    <col min="5366" max="5366" width="2.5703125" style="53" customWidth="1"/>
    <col min="5367" max="5367" width="3.5703125" style="53" customWidth="1"/>
    <col min="5368" max="5368" width="13.140625" style="53" customWidth="1"/>
    <col min="5369" max="5369" width="10.140625" style="53" customWidth="1"/>
    <col min="5370" max="5370" width="22.42578125" style="53" customWidth="1"/>
    <col min="5371" max="5371" width="0" style="53" hidden="1" customWidth="1"/>
    <col min="5372" max="5372" width="13.28515625" style="53" customWidth="1"/>
    <col min="5373" max="5373" width="0" style="53" hidden="1" customWidth="1"/>
    <col min="5374" max="5374" width="13.140625" style="53" customWidth="1"/>
    <col min="5375" max="5375" width="0" style="53" hidden="1" customWidth="1"/>
    <col min="5376" max="5376" width="12.5703125" style="53" customWidth="1"/>
    <col min="5377" max="5377" width="0" style="53" hidden="1" customWidth="1"/>
    <col min="5378" max="5378" width="12.28515625" style="53" customWidth="1"/>
    <col min="5379" max="5379" width="0" style="53" hidden="1" customWidth="1"/>
    <col min="5380" max="5380" width="11.28515625" style="53" customWidth="1"/>
    <col min="5381" max="5381" width="12.85546875" style="53" customWidth="1"/>
    <col min="5382" max="5382" width="9.5703125" style="53" customWidth="1"/>
    <col min="5383" max="5620" width="11.42578125" style="53"/>
    <col min="5621" max="5621" width="1.28515625" style="53" customWidth="1"/>
    <col min="5622" max="5622" width="2.5703125" style="53" customWidth="1"/>
    <col min="5623" max="5623" width="3.5703125" style="53" customWidth="1"/>
    <col min="5624" max="5624" width="13.140625" style="53" customWidth="1"/>
    <col min="5625" max="5625" width="10.140625" style="53" customWidth="1"/>
    <col min="5626" max="5626" width="22.42578125" style="53" customWidth="1"/>
    <col min="5627" max="5627" width="0" style="53" hidden="1" customWidth="1"/>
    <col min="5628" max="5628" width="13.28515625" style="53" customWidth="1"/>
    <col min="5629" max="5629" width="0" style="53" hidden="1" customWidth="1"/>
    <col min="5630" max="5630" width="13.140625" style="53" customWidth="1"/>
    <col min="5631" max="5631" width="0" style="53" hidden="1" customWidth="1"/>
    <col min="5632" max="5632" width="12.5703125" style="53" customWidth="1"/>
    <col min="5633" max="5633" width="0" style="53" hidden="1" customWidth="1"/>
    <col min="5634" max="5634" width="12.28515625" style="53" customWidth="1"/>
    <col min="5635" max="5635" width="0" style="53" hidden="1" customWidth="1"/>
    <col min="5636" max="5636" width="11.28515625" style="53" customWidth="1"/>
    <col min="5637" max="5637" width="12.85546875" style="53" customWidth="1"/>
    <col min="5638" max="5638" width="9.5703125" style="53" customWidth="1"/>
    <col min="5639" max="5876" width="11.42578125" style="53"/>
    <col min="5877" max="5877" width="1.28515625" style="53" customWidth="1"/>
    <col min="5878" max="5878" width="2.5703125" style="53" customWidth="1"/>
    <col min="5879" max="5879" width="3.5703125" style="53" customWidth="1"/>
    <col min="5880" max="5880" width="13.140625" style="53" customWidth="1"/>
    <col min="5881" max="5881" width="10.140625" style="53" customWidth="1"/>
    <col min="5882" max="5882" width="22.42578125" style="53" customWidth="1"/>
    <col min="5883" max="5883" width="0" style="53" hidden="1" customWidth="1"/>
    <col min="5884" max="5884" width="13.28515625" style="53" customWidth="1"/>
    <col min="5885" max="5885" width="0" style="53" hidden="1" customWidth="1"/>
    <col min="5886" max="5886" width="13.140625" style="53" customWidth="1"/>
    <col min="5887" max="5887" width="0" style="53" hidden="1" customWidth="1"/>
    <col min="5888" max="5888" width="12.5703125" style="53" customWidth="1"/>
    <col min="5889" max="5889" width="0" style="53" hidden="1" customWidth="1"/>
    <col min="5890" max="5890" width="12.28515625" style="53" customWidth="1"/>
    <col min="5891" max="5891" width="0" style="53" hidden="1" customWidth="1"/>
    <col min="5892" max="5892" width="11.28515625" style="53" customWidth="1"/>
    <col min="5893" max="5893" width="12.85546875" style="53" customWidth="1"/>
    <col min="5894" max="5894" width="9.5703125" style="53" customWidth="1"/>
    <col min="5895" max="6132" width="11.42578125" style="53"/>
    <col min="6133" max="6133" width="1.28515625" style="53" customWidth="1"/>
    <col min="6134" max="6134" width="2.5703125" style="53" customWidth="1"/>
    <col min="6135" max="6135" width="3.5703125" style="53" customWidth="1"/>
    <col min="6136" max="6136" width="13.140625" style="53" customWidth="1"/>
    <col min="6137" max="6137" width="10.140625" style="53" customWidth="1"/>
    <col min="6138" max="6138" width="22.42578125" style="53" customWidth="1"/>
    <col min="6139" max="6139" width="0" style="53" hidden="1" customWidth="1"/>
    <col min="6140" max="6140" width="13.28515625" style="53" customWidth="1"/>
    <col min="6141" max="6141" width="0" style="53" hidden="1" customWidth="1"/>
    <col min="6142" max="6142" width="13.140625" style="53" customWidth="1"/>
    <col min="6143" max="6143" width="0" style="53" hidden="1" customWidth="1"/>
    <col min="6144" max="6144" width="12.5703125" style="53" customWidth="1"/>
    <col min="6145" max="6145" width="0" style="53" hidden="1" customWidth="1"/>
    <col min="6146" max="6146" width="12.28515625" style="53" customWidth="1"/>
    <col min="6147" max="6147" width="0" style="53" hidden="1" customWidth="1"/>
    <col min="6148" max="6148" width="11.28515625" style="53" customWidth="1"/>
    <col min="6149" max="6149" width="12.85546875" style="53" customWidth="1"/>
    <col min="6150" max="6150" width="9.5703125" style="53" customWidth="1"/>
    <col min="6151" max="6388" width="11.42578125" style="53"/>
    <col min="6389" max="6389" width="1.28515625" style="53" customWidth="1"/>
    <col min="6390" max="6390" width="2.5703125" style="53" customWidth="1"/>
    <col min="6391" max="6391" width="3.5703125" style="53" customWidth="1"/>
    <col min="6392" max="6392" width="13.140625" style="53" customWidth="1"/>
    <col min="6393" max="6393" width="10.140625" style="53" customWidth="1"/>
    <col min="6394" max="6394" width="22.42578125" style="53" customWidth="1"/>
    <col min="6395" max="6395" width="0" style="53" hidden="1" customWidth="1"/>
    <col min="6396" max="6396" width="13.28515625" style="53" customWidth="1"/>
    <col min="6397" max="6397" width="0" style="53" hidden="1" customWidth="1"/>
    <col min="6398" max="6398" width="13.140625" style="53" customWidth="1"/>
    <col min="6399" max="6399" width="0" style="53" hidden="1" customWidth="1"/>
    <col min="6400" max="6400" width="12.5703125" style="53" customWidth="1"/>
    <col min="6401" max="6401" width="0" style="53" hidden="1" customWidth="1"/>
    <col min="6402" max="6402" width="12.28515625" style="53" customWidth="1"/>
    <col min="6403" max="6403" width="0" style="53" hidden="1" customWidth="1"/>
    <col min="6404" max="6404" width="11.28515625" style="53" customWidth="1"/>
    <col min="6405" max="6405" width="12.85546875" style="53" customWidth="1"/>
    <col min="6406" max="6406" width="9.5703125" style="53" customWidth="1"/>
    <col min="6407" max="6644" width="11.42578125" style="53"/>
    <col min="6645" max="6645" width="1.28515625" style="53" customWidth="1"/>
    <col min="6646" max="6646" width="2.5703125" style="53" customWidth="1"/>
    <col min="6647" max="6647" width="3.5703125" style="53" customWidth="1"/>
    <col min="6648" max="6648" width="13.140625" style="53" customWidth="1"/>
    <col min="6649" max="6649" width="10.140625" style="53" customWidth="1"/>
    <col min="6650" max="6650" width="22.42578125" style="53" customWidth="1"/>
    <col min="6651" max="6651" width="0" style="53" hidden="1" customWidth="1"/>
    <col min="6652" max="6652" width="13.28515625" style="53" customWidth="1"/>
    <col min="6653" max="6653" width="0" style="53" hidden="1" customWidth="1"/>
    <col min="6654" max="6654" width="13.140625" style="53" customWidth="1"/>
    <col min="6655" max="6655" width="0" style="53" hidden="1" customWidth="1"/>
    <col min="6656" max="6656" width="12.5703125" style="53" customWidth="1"/>
    <col min="6657" max="6657" width="0" style="53" hidden="1" customWidth="1"/>
    <col min="6658" max="6658" width="12.28515625" style="53" customWidth="1"/>
    <col min="6659" max="6659" width="0" style="53" hidden="1" customWidth="1"/>
    <col min="6660" max="6660" width="11.28515625" style="53" customWidth="1"/>
    <col min="6661" max="6661" width="12.85546875" style="53" customWidth="1"/>
    <col min="6662" max="6662" width="9.5703125" style="53" customWidth="1"/>
    <col min="6663" max="6900" width="11.42578125" style="53"/>
    <col min="6901" max="6901" width="1.28515625" style="53" customWidth="1"/>
    <col min="6902" max="6902" width="2.5703125" style="53" customWidth="1"/>
    <col min="6903" max="6903" width="3.5703125" style="53" customWidth="1"/>
    <col min="6904" max="6904" width="13.140625" style="53" customWidth="1"/>
    <col min="6905" max="6905" width="10.140625" style="53" customWidth="1"/>
    <col min="6906" max="6906" width="22.42578125" style="53" customWidth="1"/>
    <col min="6907" max="6907" width="0" style="53" hidden="1" customWidth="1"/>
    <col min="6908" max="6908" width="13.28515625" style="53" customWidth="1"/>
    <col min="6909" max="6909" width="0" style="53" hidden="1" customWidth="1"/>
    <col min="6910" max="6910" width="13.140625" style="53" customWidth="1"/>
    <col min="6911" max="6911" width="0" style="53" hidden="1" customWidth="1"/>
    <col min="6912" max="6912" width="12.5703125" style="53" customWidth="1"/>
    <col min="6913" max="6913" width="0" style="53" hidden="1" customWidth="1"/>
    <col min="6914" max="6914" width="12.28515625" style="53" customWidth="1"/>
    <col min="6915" max="6915" width="0" style="53" hidden="1" customWidth="1"/>
    <col min="6916" max="6916" width="11.28515625" style="53" customWidth="1"/>
    <col min="6917" max="6917" width="12.85546875" style="53" customWidth="1"/>
    <col min="6918" max="6918" width="9.5703125" style="53" customWidth="1"/>
    <col min="6919" max="7156" width="11.42578125" style="53"/>
    <col min="7157" max="7157" width="1.28515625" style="53" customWidth="1"/>
    <col min="7158" max="7158" width="2.5703125" style="53" customWidth="1"/>
    <col min="7159" max="7159" width="3.5703125" style="53" customWidth="1"/>
    <col min="7160" max="7160" width="13.140625" style="53" customWidth="1"/>
    <col min="7161" max="7161" width="10.140625" style="53" customWidth="1"/>
    <col min="7162" max="7162" width="22.42578125" style="53" customWidth="1"/>
    <col min="7163" max="7163" width="0" style="53" hidden="1" customWidth="1"/>
    <col min="7164" max="7164" width="13.28515625" style="53" customWidth="1"/>
    <col min="7165" max="7165" width="0" style="53" hidden="1" customWidth="1"/>
    <col min="7166" max="7166" width="13.140625" style="53" customWidth="1"/>
    <col min="7167" max="7167" width="0" style="53" hidden="1" customWidth="1"/>
    <col min="7168" max="7168" width="12.5703125" style="53" customWidth="1"/>
    <col min="7169" max="7169" width="0" style="53" hidden="1" customWidth="1"/>
    <col min="7170" max="7170" width="12.28515625" style="53" customWidth="1"/>
    <col min="7171" max="7171" width="0" style="53" hidden="1" customWidth="1"/>
    <col min="7172" max="7172" width="11.28515625" style="53" customWidth="1"/>
    <col min="7173" max="7173" width="12.85546875" style="53" customWidth="1"/>
    <col min="7174" max="7174" width="9.5703125" style="53" customWidth="1"/>
    <col min="7175" max="7412" width="11.42578125" style="53"/>
    <col min="7413" max="7413" width="1.28515625" style="53" customWidth="1"/>
    <col min="7414" max="7414" width="2.5703125" style="53" customWidth="1"/>
    <col min="7415" max="7415" width="3.5703125" style="53" customWidth="1"/>
    <col min="7416" max="7416" width="13.140625" style="53" customWidth="1"/>
    <col min="7417" max="7417" width="10.140625" style="53" customWidth="1"/>
    <col min="7418" max="7418" width="22.42578125" style="53" customWidth="1"/>
    <col min="7419" max="7419" width="0" style="53" hidden="1" customWidth="1"/>
    <col min="7420" max="7420" width="13.28515625" style="53" customWidth="1"/>
    <col min="7421" max="7421" width="0" style="53" hidden="1" customWidth="1"/>
    <col min="7422" max="7422" width="13.140625" style="53" customWidth="1"/>
    <col min="7423" max="7423" width="0" style="53" hidden="1" customWidth="1"/>
    <col min="7424" max="7424" width="12.5703125" style="53" customWidth="1"/>
    <col min="7425" max="7425" width="0" style="53" hidden="1" customWidth="1"/>
    <col min="7426" max="7426" width="12.28515625" style="53" customWidth="1"/>
    <col min="7427" max="7427" width="0" style="53" hidden="1" customWidth="1"/>
    <col min="7428" max="7428" width="11.28515625" style="53" customWidth="1"/>
    <col min="7429" max="7429" width="12.85546875" style="53" customWidth="1"/>
    <col min="7430" max="7430" width="9.5703125" style="53" customWidth="1"/>
    <col min="7431" max="7668" width="11.42578125" style="53"/>
    <col min="7669" max="7669" width="1.28515625" style="53" customWidth="1"/>
    <col min="7670" max="7670" width="2.5703125" style="53" customWidth="1"/>
    <col min="7671" max="7671" width="3.5703125" style="53" customWidth="1"/>
    <col min="7672" max="7672" width="13.140625" style="53" customWidth="1"/>
    <col min="7673" max="7673" width="10.140625" style="53" customWidth="1"/>
    <col min="7674" max="7674" width="22.42578125" style="53" customWidth="1"/>
    <col min="7675" max="7675" width="0" style="53" hidden="1" customWidth="1"/>
    <col min="7676" max="7676" width="13.28515625" style="53" customWidth="1"/>
    <col min="7677" max="7677" width="0" style="53" hidden="1" customWidth="1"/>
    <col min="7678" max="7678" width="13.140625" style="53" customWidth="1"/>
    <col min="7679" max="7679" width="0" style="53" hidden="1" customWidth="1"/>
    <col min="7680" max="7680" width="12.5703125" style="53" customWidth="1"/>
    <col min="7681" max="7681" width="0" style="53" hidden="1" customWidth="1"/>
    <col min="7682" max="7682" width="12.28515625" style="53" customWidth="1"/>
    <col min="7683" max="7683" width="0" style="53" hidden="1" customWidth="1"/>
    <col min="7684" max="7684" width="11.28515625" style="53" customWidth="1"/>
    <col min="7685" max="7685" width="12.85546875" style="53" customWidth="1"/>
    <col min="7686" max="7686" width="9.5703125" style="53" customWidth="1"/>
    <col min="7687" max="7924" width="11.42578125" style="53"/>
    <col min="7925" max="7925" width="1.28515625" style="53" customWidth="1"/>
    <col min="7926" max="7926" width="2.5703125" style="53" customWidth="1"/>
    <col min="7927" max="7927" width="3.5703125" style="53" customWidth="1"/>
    <col min="7928" max="7928" width="13.140625" style="53" customWidth="1"/>
    <col min="7929" max="7929" width="10.140625" style="53" customWidth="1"/>
    <col min="7930" max="7930" width="22.42578125" style="53" customWidth="1"/>
    <col min="7931" max="7931" width="0" style="53" hidden="1" customWidth="1"/>
    <col min="7932" max="7932" width="13.28515625" style="53" customWidth="1"/>
    <col min="7933" max="7933" width="0" style="53" hidden="1" customWidth="1"/>
    <col min="7934" max="7934" width="13.140625" style="53" customWidth="1"/>
    <col min="7935" max="7935" width="0" style="53" hidden="1" customWidth="1"/>
    <col min="7936" max="7936" width="12.5703125" style="53" customWidth="1"/>
    <col min="7937" max="7937" width="0" style="53" hidden="1" customWidth="1"/>
    <col min="7938" max="7938" width="12.28515625" style="53" customWidth="1"/>
    <col min="7939" max="7939" width="0" style="53" hidden="1" customWidth="1"/>
    <col min="7940" max="7940" width="11.28515625" style="53" customWidth="1"/>
    <col min="7941" max="7941" width="12.85546875" style="53" customWidth="1"/>
    <col min="7942" max="7942" width="9.5703125" style="53" customWidth="1"/>
    <col min="7943" max="8180" width="11.42578125" style="53"/>
    <col min="8181" max="8181" width="1.28515625" style="53" customWidth="1"/>
    <col min="8182" max="8182" width="2.5703125" style="53" customWidth="1"/>
    <col min="8183" max="8183" width="3.5703125" style="53" customWidth="1"/>
    <col min="8184" max="8184" width="13.140625" style="53" customWidth="1"/>
    <col min="8185" max="8185" width="10.140625" style="53" customWidth="1"/>
    <col min="8186" max="8186" width="22.42578125" style="53" customWidth="1"/>
    <col min="8187" max="8187" width="0" style="53" hidden="1" customWidth="1"/>
    <col min="8188" max="8188" width="13.28515625" style="53" customWidth="1"/>
    <col min="8189" max="8189" width="0" style="53" hidden="1" customWidth="1"/>
    <col min="8190" max="8190" width="13.140625" style="53" customWidth="1"/>
    <col min="8191" max="8191" width="0" style="53" hidden="1" customWidth="1"/>
    <col min="8192" max="8192" width="12.5703125" style="53" customWidth="1"/>
    <col min="8193" max="8193" width="0" style="53" hidden="1" customWidth="1"/>
    <col min="8194" max="8194" width="12.28515625" style="53" customWidth="1"/>
    <col min="8195" max="8195" width="0" style="53" hidden="1" customWidth="1"/>
    <col min="8196" max="8196" width="11.28515625" style="53" customWidth="1"/>
    <col min="8197" max="8197" width="12.85546875" style="53" customWidth="1"/>
    <col min="8198" max="8198" width="9.5703125" style="53" customWidth="1"/>
    <col min="8199" max="8436" width="11.42578125" style="53"/>
    <col min="8437" max="8437" width="1.28515625" style="53" customWidth="1"/>
    <col min="8438" max="8438" width="2.5703125" style="53" customWidth="1"/>
    <col min="8439" max="8439" width="3.5703125" style="53" customWidth="1"/>
    <col min="8440" max="8440" width="13.140625" style="53" customWidth="1"/>
    <col min="8441" max="8441" width="10.140625" style="53" customWidth="1"/>
    <col min="8442" max="8442" width="22.42578125" style="53" customWidth="1"/>
    <col min="8443" max="8443" width="0" style="53" hidden="1" customWidth="1"/>
    <col min="8444" max="8444" width="13.28515625" style="53" customWidth="1"/>
    <col min="8445" max="8445" width="0" style="53" hidden="1" customWidth="1"/>
    <col min="8446" max="8446" width="13.140625" style="53" customWidth="1"/>
    <col min="8447" max="8447" width="0" style="53" hidden="1" customWidth="1"/>
    <col min="8448" max="8448" width="12.5703125" style="53" customWidth="1"/>
    <col min="8449" max="8449" width="0" style="53" hidden="1" customWidth="1"/>
    <col min="8450" max="8450" width="12.28515625" style="53" customWidth="1"/>
    <col min="8451" max="8451" width="0" style="53" hidden="1" customWidth="1"/>
    <col min="8452" max="8452" width="11.28515625" style="53" customWidth="1"/>
    <col min="8453" max="8453" width="12.85546875" style="53" customWidth="1"/>
    <col min="8454" max="8454" width="9.5703125" style="53" customWidth="1"/>
    <col min="8455" max="8692" width="11.42578125" style="53"/>
    <col min="8693" max="8693" width="1.28515625" style="53" customWidth="1"/>
    <col min="8694" max="8694" width="2.5703125" style="53" customWidth="1"/>
    <col min="8695" max="8695" width="3.5703125" style="53" customWidth="1"/>
    <col min="8696" max="8696" width="13.140625" style="53" customWidth="1"/>
    <col min="8697" max="8697" width="10.140625" style="53" customWidth="1"/>
    <col min="8698" max="8698" width="22.42578125" style="53" customWidth="1"/>
    <col min="8699" max="8699" width="0" style="53" hidden="1" customWidth="1"/>
    <col min="8700" max="8700" width="13.28515625" style="53" customWidth="1"/>
    <col min="8701" max="8701" width="0" style="53" hidden="1" customWidth="1"/>
    <col min="8702" max="8702" width="13.140625" style="53" customWidth="1"/>
    <col min="8703" max="8703" width="0" style="53" hidden="1" customWidth="1"/>
    <col min="8704" max="8704" width="12.5703125" style="53" customWidth="1"/>
    <col min="8705" max="8705" width="0" style="53" hidden="1" customWidth="1"/>
    <col min="8706" max="8706" width="12.28515625" style="53" customWidth="1"/>
    <col min="8707" max="8707" width="0" style="53" hidden="1" customWidth="1"/>
    <col min="8708" max="8708" width="11.28515625" style="53" customWidth="1"/>
    <col min="8709" max="8709" width="12.85546875" style="53" customWidth="1"/>
    <col min="8710" max="8710" width="9.5703125" style="53" customWidth="1"/>
    <col min="8711" max="8948" width="11.42578125" style="53"/>
    <col min="8949" max="8949" width="1.28515625" style="53" customWidth="1"/>
    <col min="8950" max="8950" width="2.5703125" style="53" customWidth="1"/>
    <col min="8951" max="8951" width="3.5703125" style="53" customWidth="1"/>
    <col min="8952" max="8952" width="13.140625" style="53" customWidth="1"/>
    <col min="8953" max="8953" width="10.140625" style="53" customWidth="1"/>
    <col min="8954" max="8954" width="22.42578125" style="53" customWidth="1"/>
    <col min="8955" max="8955" width="0" style="53" hidden="1" customWidth="1"/>
    <col min="8956" max="8956" width="13.28515625" style="53" customWidth="1"/>
    <col min="8957" max="8957" width="0" style="53" hidden="1" customWidth="1"/>
    <col min="8958" max="8958" width="13.140625" style="53" customWidth="1"/>
    <col min="8959" max="8959" width="0" style="53" hidden="1" customWidth="1"/>
    <col min="8960" max="8960" width="12.5703125" style="53" customWidth="1"/>
    <col min="8961" max="8961" width="0" style="53" hidden="1" customWidth="1"/>
    <col min="8962" max="8962" width="12.28515625" style="53" customWidth="1"/>
    <col min="8963" max="8963" width="0" style="53" hidden="1" customWidth="1"/>
    <col min="8964" max="8964" width="11.28515625" style="53" customWidth="1"/>
    <col min="8965" max="8965" width="12.85546875" style="53" customWidth="1"/>
    <col min="8966" max="8966" width="9.5703125" style="53" customWidth="1"/>
    <col min="8967" max="9204" width="11.42578125" style="53"/>
    <col min="9205" max="9205" width="1.28515625" style="53" customWidth="1"/>
    <col min="9206" max="9206" width="2.5703125" style="53" customWidth="1"/>
    <col min="9207" max="9207" width="3.5703125" style="53" customWidth="1"/>
    <col min="9208" max="9208" width="13.140625" style="53" customWidth="1"/>
    <col min="9209" max="9209" width="10.140625" style="53" customWidth="1"/>
    <col min="9210" max="9210" width="22.42578125" style="53" customWidth="1"/>
    <col min="9211" max="9211" width="0" style="53" hidden="1" customWidth="1"/>
    <col min="9212" max="9212" width="13.28515625" style="53" customWidth="1"/>
    <col min="9213" max="9213" width="0" style="53" hidden="1" customWidth="1"/>
    <col min="9214" max="9214" width="13.140625" style="53" customWidth="1"/>
    <col min="9215" max="9215" width="0" style="53" hidden="1" customWidth="1"/>
    <col min="9216" max="9216" width="12.5703125" style="53" customWidth="1"/>
    <col min="9217" max="9217" width="0" style="53" hidden="1" customWidth="1"/>
    <col min="9218" max="9218" width="12.28515625" style="53" customWidth="1"/>
    <col min="9219" max="9219" width="0" style="53" hidden="1" customWidth="1"/>
    <col min="9220" max="9220" width="11.28515625" style="53" customWidth="1"/>
    <col min="9221" max="9221" width="12.85546875" style="53" customWidth="1"/>
    <col min="9222" max="9222" width="9.5703125" style="53" customWidth="1"/>
    <col min="9223" max="9460" width="11.42578125" style="53"/>
    <col min="9461" max="9461" width="1.28515625" style="53" customWidth="1"/>
    <col min="9462" max="9462" width="2.5703125" style="53" customWidth="1"/>
    <col min="9463" max="9463" width="3.5703125" style="53" customWidth="1"/>
    <col min="9464" max="9464" width="13.140625" style="53" customWidth="1"/>
    <col min="9465" max="9465" width="10.140625" style="53" customWidth="1"/>
    <col min="9466" max="9466" width="22.42578125" style="53" customWidth="1"/>
    <col min="9467" max="9467" width="0" style="53" hidden="1" customWidth="1"/>
    <col min="9468" max="9468" width="13.28515625" style="53" customWidth="1"/>
    <col min="9469" max="9469" width="0" style="53" hidden="1" customWidth="1"/>
    <col min="9470" max="9470" width="13.140625" style="53" customWidth="1"/>
    <col min="9471" max="9471" width="0" style="53" hidden="1" customWidth="1"/>
    <col min="9472" max="9472" width="12.5703125" style="53" customWidth="1"/>
    <col min="9473" max="9473" width="0" style="53" hidden="1" customWidth="1"/>
    <col min="9474" max="9474" width="12.28515625" style="53" customWidth="1"/>
    <col min="9475" max="9475" width="0" style="53" hidden="1" customWidth="1"/>
    <col min="9476" max="9476" width="11.28515625" style="53" customWidth="1"/>
    <col min="9477" max="9477" width="12.85546875" style="53" customWidth="1"/>
    <col min="9478" max="9478" width="9.5703125" style="53" customWidth="1"/>
    <col min="9479" max="9716" width="11.42578125" style="53"/>
    <col min="9717" max="9717" width="1.28515625" style="53" customWidth="1"/>
    <col min="9718" max="9718" width="2.5703125" style="53" customWidth="1"/>
    <col min="9719" max="9719" width="3.5703125" style="53" customWidth="1"/>
    <col min="9720" max="9720" width="13.140625" style="53" customWidth="1"/>
    <col min="9721" max="9721" width="10.140625" style="53" customWidth="1"/>
    <col min="9722" max="9722" width="22.42578125" style="53" customWidth="1"/>
    <col min="9723" max="9723" width="0" style="53" hidden="1" customWidth="1"/>
    <col min="9724" max="9724" width="13.28515625" style="53" customWidth="1"/>
    <col min="9725" max="9725" width="0" style="53" hidden="1" customWidth="1"/>
    <col min="9726" max="9726" width="13.140625" style="53" customWidth="1"/>
    <col min="9727" max="9727" width="0" style="53" hidden="1" customWidth="1"/>
    <col min="9728" max="9728" width="12.5703125" style="53" customWidth="1"/>
    <col min="9729" max="9729" width="0" style="53" hidden="1" customWidth="1"/>
    <col min="9730" max="9730" width="12.28515625" style="53" customWidth="1"/>
    <col min="9731" max="9731" width="0" style="53" hidden="1" customWidth="1"/>
    <col min="9732" max="9732" width="11.28515625" style="53" customWidth="1"/>
    <col min="9733" max="9733" width="12.85546875" style="53" customWidth="1"/>
    <col min="9734" max="9734" width="9.5703125" style="53" customWidth="1"/>
    <col min="9735" max="9972" width="11.42578125" style="53"/>
    <col min="9973" max="9973" width="1.28515625" style="53" customWidth="1"/>
    <col min="9974" max="9974" width="2.5703125" style="53" customWidth="1"/>
    <col min="9975" max="9975" width="3.5703125" style="53" customWidth="1"/>
    <col min="9976" max="9976" width="13.140625" style="53" customWidth="1"/>
    <col min="9977" max="9977" width="10.140625" style="53" customWidth="1"/>
    <col min="9978" max="9978" width="22.42578125" style="53" customWidth="1"/>
    <col min="9979" max="9979" width="0" style="53" hidden="1" customWidth="1"/>
    <col min="9980" max="9980" width="13.28515625" style="53" customWidth="1"/>
    <col min="9981" max="9981" width="0" style="53" hidden="1" customWidth="1"/>
    <col min="9982" max="9982" width="13.140625" style="53" customWidth="1"/>
    <col min="9983" max="9983" width="0" style="53" hidden="1" customWidth="1"/>
    <col min="9984" max="9984" width="12.5703125" style="53" customWidth="1"/>
    <col min="9985" max="9985" width="0" style="53" hidden="1" customWidth="1"/>
    <col min="9986" max="9986" width="12.28515625" style="53" customWidth="1"/>
    <col min="9987" max="9987" width="0" style="53" hidden="1" customWidth="1"/>
    <col min="9988" max="9988" width="11.28515625" style="53" customWidth="1"/>
    <col min="9989" max="9989" width="12.85546875" style="53" customWidth="1"/>
    <col min="9990" max="9990" width="9.5703125" style="53" customWidth="1"/>
    <col min="9991" max="10228" width="11.42578125" style="53"/>
    <col min="10229" max="10229" width="1.28515625" style="53" customWidth="1"/>
    <col min="10230" max="10230" width="2.5703125" style="53" customWidth="1"/>
    <col min="10231" max="10231" width="3.5703125" style="53" customWidth="1"/>
    <col min="10232" max="10232" width="13.140625" style="53" customWidth="1"/>
    <col min="10233" max="10233" width="10.140625" style="53" customWidth="1"/>
    <col min="10234" max="10234" width="22.42578125" style="53" customWidth="1"/>
    <col min="10235" max="10235" width="0" style="53" hidden="1" customWidth="1"/>
    <col min="10236" max="10236" width="13.28515625" style="53" customWidth="1"/>
    <col min="10237" max="10237" width="0" style="53" hidden="1" customWidth="1"/>
    <col min="10238" max="10238" width="13.140625" style="53" customWidth="1"/>
    <col min="10239" max="10239" width="0" style="53" hidden="1" customWidth="1"/>
    <col min="10240" max="10240" width="12.5703125" style="53" customWidth="1"/>
    <col min="10241" max="10241" width="0" style="53" hidden="1" customWidth="1"/>
    <col min="10242" max="10242" width="12.28515625" style="53" customWidth="1"/>
    <col min="10243" max="10243" width="0" style="53" hidden="1" customWidth="1"/>
    <col min="10244" max="10244" width="11.28515625" style="53" customWidth="1"/>
    <col min="10245" max="10245" width="12.85546875" style="53" customWidth="1"/>
    <col min="10246" max="10246" width="9.5703125" style="53" customWidth="1"/>
    <col min="10247" max="10484" width="11.42578125" style="53"/>
    <col min="10485" max="10485" width="1.28515625" style="53" customWidth="1"/>
    <col min="10486" max="10486" width="2.5703125" style="53" customWidth="1"/>
    <col min="10487" max="10487" width="3.5703125" style="53" customWidth="1"/>
    <col min="10488" max="10488" width="13.140625" style="53" customWidth="1"/>
    <col min="10489" max="10489" width="10.140625" style="53" customWidth="1"/>
    <col min="10490" max="10490" width="22.42578125" style="53" customWidth="1"/>
    <col min="10491" max="10491" width="0" style="53" hidden="1" customWidth="1"/>
    <col min="10492" max="10492" width="13.28515625" style="53" customWidth="1"/>
    <col min="10493" max="10493" width="0" style="53" hidden="1" customWidth="1"/>
    <col min="10494" max="10494" width="13.140625" style="53" customWidth="1"/>
    <col min="10495" max="10495" width="0" style="53" hidden="1" customWidth="1"/>
    <col min="10496" max="10496" width="12.5703125" style="53" customWidth="1"/>
    <col min="10497" max="10497" width="0" style="53" hidden="1" customWidth="1"/>
    <col min="10498" max="10498" width="12.28515625" style="53" customWidth="1"/>
    <col min="10499" max="10499" width="0" style="53" hidden="1" customWidth="1"/>
    <col min="10500" max="10500" width="11.28515625" style="53" customWidth="1"/>
    <col min="10501" max="10501" width="12.85546875" style="53" customWidth="1"/>
    <col min="10502" max="10502" width="9.5703125" style="53" customWidth="1"/>
    <col min="10503" max="10740" width="11.42578125" style="53"/>
    <col min="10741" max="10741" width="1.28515625" style="53" customWidth="1"/>
    <col min="10742" max="10742" width="2.5703125" style="53" customWidth="1"/>
    <col min="10743" max="10743" width="3.5703125" style="53" customWidth="1"/>
    <col min="10744" max="10744" width="13.140625" style="53" customWidth="1"/>
    <col min="10745" max="10745" width="10.140625" style="53" customWidth="1"/>
    <col min="10746" max="10746" width="22.42578125" style="53" customWidth="1"/>
    <col min="10747" max="10747" width="0" style="53" hidden="1" customWidth="1"/>
    <col min="10748" max="10748" width="13.28515625" style="53" customWidth="1"/>
    <col min="10749" max="10749" width="0" style="53" hidden="1" customWidth="1"/>
    <col min="10750" max="10750" width="13.140625" style="53" customWidth="1"/>
    <col min="10751" max="10751" width="0" style="53" hidden="1" customWidth="1"/>
    <col min="10752" max="10752" width="12.5703125" style="53" customWidth="1"/>
    <col min="10753" max="10753" width="0" style="53" hidden="1" customWidth="1"/>
    <col min="10754" max="10754" width="12.28515625" style="53" customWidth="1"/>
    <col min="10755" max="10755" width="0" style="53" hidden="1" customWidth="1"/>
    <col min="10756" max="10756" width="11.28515625" style="53" customWidth="1"/>
    <col min="10757" max="10757" width="12.85546875" style="53" customWidth="1"/>
    <col min="10758" max="10758" width="9.5703125" style="53" customWidth="1"/>
    <col min="10759" max="10996" width="11.42578125" style="53"/>
    <col min="10997" max="10997" width="1.28515625" style="53" customWidth="1"/>
    <col min="10998" max="10998" width="2.5703125" style="53" customWidth="1"/>
    <col min="10999" max="10999" width="3.5703125" style="53" customWidth="1"/>
    <col min="11000" max="11000" width="13.140625" style="53" customWidth="1"/>
    <col min="11001" max="11001" width="10.140625" style="53" customWidth="1"/>
    <col min="11002" max="11002" width="22.42578125" style="53" customWidth="1"/>
    <col min="11003" max="11003" width="0" style="53" hidden="1" customWidth="1"/>
    <col min="11004" max="11004" width="13.28515625" style="53" customWidth="1"/>
    <col min="11005" max="11005" width="0" style="53" hidden="1" customWidth="1"/>
    <col min="11006" max="11006" width="13.140625" style="53" customWidth="1"/>
    <col min="11007" max="11007" width="0" style="53" hidden="1" customWidth="1"/>
    <col min="11008" max="11008" width="12.5703125" style="53" customWidth="1"/>
    <col min="11009" max="11009" width="0" style="53" hidden="1" customWidth="1"/>
    <col min="11010" max="11010" width="12.28515625" style="53" customWidth="1"/>
    <col min="11011" max="11011" width="0" style="53" hidden="1" customWidth="1"/>
    <col min="11012" max="11012" width="11.28515625" style="53" customWidth="1"/>
    <col min="11013" max="11013" width="12.85546875" style="53" customWidth="1"/>
    <col min="11014" max="11014" width="9.5703125" style="53" customWidth="1"/>
    <col min="11015" max="11252" width="11.42578125" style="53"/>
    <col min="11253" max="11253" width="1.28515625" style="53" customWidth="1"/>
    <col min="11254" max="11254" width="2.5703125" style="53" customWidth="1"/>
    <col min="11255" max="11255" width="3.5703125" style="53" customWidth="1"/>
    <col min="11256" max="11256" width="13.140625" style="53" customWidth="1"/>
    <col min="11257" max="11257" width="10.140625" style="53" customWidth="1"/>
    <col min="11258" max="11258" width="22.42578125" style="53" customWidth="1"/>
    <col min="11259" max="11259" width="0" style="53" hidden="1" customWidth="1"/>
    <col min="11260" max="11260" width="13.28515625" style="53" customWidth="1"/>
    <col min="11261" max="11261" width="0" style="53" hidden="1" customWidth="1"/>
    <col min="11262" max="11262" width="13.140625" style="53" customWidth="1"/>
    <col min="11263" max="11263" width="0" style="53" hidden="1" customWidth="1"/>
    <col min="11264" max="11264" width="12.5703125" style="53" customWidth="1"/>
    <col min="11265" max="11265" width="0" style="53" hidden="1" customWidth="1"/>
    <col min="11266" max="11266" width="12.28515625" style="53" customWidth="1"/>
    <col min="11267" max="11267" width="0" style="53" hidden="1" customWidth="1"/>
    <col min="11268" max="11268" width="11.28515625" style="53" customWidth="1"/>
    <col min="11269" max="11269" width="12.85546875" style="53" customWidth="1"/>
    <col min="11270" max="11270" width="9.5703125" style="53" customWidth="1"/>
    <col min="11271" max="11508" width="11.42578125" style="53"/>
    <col min="11509" max="11509" width="1.28515625" style="53" customWidth="1"/>
    <col min="11510" max="11510" width="2.5703125" style="53" customWidth="1"/>
    <col min="11511" max="11511" width="3.5703125" style="53" customWidth="1"/>
    <col min="11512" max="11512" width="13.140625" style="53" customWidth="1"/>
    <col min="11513" max="11513" width="10.140625" style="53" customWidth="1"/>
    <col min="11514" max="11514" width="22.42578125" style="53" customWidth="1"/>
    <col min="11515" max="11515" width="0" style="53" hidden="1" customWidth="1"/>
    <col min="11516" max="11516" width="13.28515625" style="53" customWidth="1"/>
    <col min="11517" max="11517" width="0" style="53" hidden="1" customWidth="1"/>
    <col min="11518" max="11518" width="13.140625" style="53" customWidth="1"/>
    <col min="11519" max="11519" width="0" style="53" hidden="1" customWidth="1"/>
    <col min="11520" max="11520" width="12.5703125" style="53" customWidth="1"/>
    <col min="11521" max="11521" width="0" style="53" hidden="1" customWidth="1"/>
    <col min="11522" max="11522" width="12.28515625" style="53" customWidth="1"/>
    <col min="11523" max="11523" width="0" style="53" hidden="1" customWidth="1"/>
    <col min="11524" max="11524" width="11.28515625" style="53" customWidth="1"/>
    <col min="11525" max="11525" width="12.85546875" style="53" customWidth="1"/>
    <col min="11526" max="11526" width="9.5703125" style="53" customWidth="1"/>
    <col min="11527" max="11764" width="11.42578125" style="53"/>
    <col min="11765" max="11765" width="1.28515625" style="53" customWidth="1"/>
    <col min="11766" max="11766" width="2.5703125" style="53" customWidth="1"/>
    <col min="11767" max="11767" width="3.5703125" style="53" customWidth="1"/>
    <col min="11768" max="11768" width="13.140625" style="53" customWidth="1"/>
    <col min="11769" max="11769" width="10.140625" style="53" customWidth="1"/>
    <col min="11770" max="11770" width="22.42578125" style="53" customWidth="1"/>
    <col min="11771" max="11771" width="0" style="53" hidden="1" customWidth="1"/>
    <col min="11772" max="11772" width="13.28515625" style="53" customWidth="1"/>
    <col min="11773" max="11773" width="0" style="53" hidden="1" customWidth="1"/>
    <col min="11774" max="11774" width="13.140625" style="53" customWidth="1"/>
    <col min="11775" max="11775" width="0" style="53" hidden="1" customWidth="1"/>
    <col min="11776" max="11776" width="12.5703125" style="53" customWidth="1"/>
    <col min="11777" max="11777" width="0" style="53" hidden="1" customWidth="1"/>
    <col min="11778" max="11778" width="12.28515625" style="53" customWidth="1"/>
    <col min="11779" max="11779" width="0" style="53" hidden="1" customWidth="1"/>
    <col min="11780" max="11780" width="11.28515625" style="53" customWidth="1"/>
    <col min="11781" max="11781" width="12.85546875" style="53" customWidth="1"/>
    <col min="11782" max="11782" width="9.5703125" style="53" customWidth="1"/>
    <col min="11783" max="12020" width="11.42578125" style="53"/>
    <col min="12021" max="12021" width="1.28515625" style="53" customWidth="1"/>
    <col min="12022" max="12022" width="2.5703125" style="53" customWidth="1"/>
    <col min="12023" max="12023" width="3.5703125" style="53" customWidth="1"/>
    <col min="12024" max="12024" width="13.140625" style="53" customWidth="1"/>
    <col min="12025" max="12025" width="10.140625" style="53" customWidth="1"/>
    <col min="12026" max="12026" width="22.42578125" style="53" customWidth="1"/>
    <col min="12027" max="12027" width="0" style="53" hidden="1" customWidth="1"/>
    <col min="12028" max="12028" width="13.28515625" style="53" customWidth="1"/>
    <col min="12029" max="12029" width="0" style="53" hidden="1" customWidth="1"/>
    <col min="12030" max="12030" width="13.140625" style="53" customWidth="1"/>
    <col min="12031" max="12031" width="0" style="53" hidden="1" customWidth="1"/>
    <col min="12032" max="12032" width="12.5703125" style="53" customWidth="1"/>
    <col min="12033" max="12033" width="0" style="53" hidden="1" customWidth="1"/>
    <col min="12034" max="12034" width="12.28515625" style="53" customWidth="1"/>
    <col min="12035" max="12035" width="0" style="53" hidden="1" customWidth="1"/>
    <col min="12036" max="12036" width="11.28515625" style="53" customWidth="1"/>
    <col min="12037" max="12037" width="12.85546875" style="53" customWidth="1"/>
    <col min="12038" max="12038" width="9.5703125" style="53" customWidth="1"/>
    <col min="12039" max="12276" width="11.42578125" style="53"/>
    <col min="12277" max="12277" width="1.28515625" style="53" customWidth="1"/>
    <col min="12278" max="12278" width="2.5703125" style="53" customWidth="1"/>
    <col min="12279" max="12279" width="3.5703125" style="53" customWidth="1"/>
    <col min="12280" max="12280" width="13.140625" style="53" customWidth="1"/>
    <col min="12281" max="12281" width="10.140625" style="53" customWidth="1"/>
    <col min="12282" max="12282" width="22.42578125" style="53" customWidth="1"/>
    <col min="12283" max="12283" width="0" style="53" hidden="1" customWidth="1"/>
    <col min="12284" max="12284" width="13.28515625" style="53" customWidth="1"/>
    <col min="12285" max="12285" width="0" style="53" hidden="1" customWidth="1"/>
    <col min="12286" max="12286" width="13.140625" style="53" customWidth="1"/>
    <col min="12287" max="12287" width="0" style="53" hidden="1" customWidth="1"/>
    <col min="12288" max="12288" width="12.5703125" style="53" customWidth="1"/>
    <col min="12289" max="12289" width="0" style="53" hidden="1" customWidth="1"/>
    <col min="12290" max="12290" width="12.28515625" style="53" customWidth="1"/>
    <col min="12291" max="12291" width="0" style="53" hidden="1" customWidth="1"/>
    <col min="12292" max="12292" width="11.28515625" style="53" customWidth="1"/>
    <col min="12293" max="12293" width="12.85546875" style="53" customWidth="1"/>
    <col min="12294" max="12294" width="9.5703125" style="53" customWidth="1"/>
    <col min="12295" max="12532" width="11.42578125" style="53"/>
    <col min="12533" max="12533" width="1.28515625" style="53" customWidth="1"/>
    <col min="12534" max="12534" width="2.5703125" style="53" customWidth="1"/>
    <col min="12535" max="12535" width="3.5703125" style="53" customWidth="1"/>
    <col min="12536" max="12536" width="13.140625" style="53" customWidth="1"/>
    <col min="12537" max="12537" width="10.140625" style="53" customWidth="1"/>
    <col min="12538" max="12538" width="22.42578125" style="53" customWidth="1"/>
    <col min="12539" max="12539" width="0" style="53" hidden="1" customWidth="1"/>
    <col min="12540" max="12540" width="13.28515625" style="53" customWidth="1"/>
    <col min="12541" max="12541" width="0" style="53" hidden="1" customWidth="1"/>
    <col min="12542" max="12542" width="13.140625" style="53" customWidth="1"/>
    <col min="12543" max="12543" width="0" style="53" hidden="1" customWidth="1"/>
    <col min="12544" max="12544" width="12.5703125" style="53" customWidth="1"/>
    <col min="12545" max="12545" width="0" style="53" hidden="1" customWidth="1"/>
    <col min="12546" max="12546" width="12.28515625" style="53" customWidth="1"/>
    <col min="12547" max="12547" width="0" style="53" hidden="1" customWidth="1"/>
    <col min="12548" max="12548" width="11.28515625" style="53" customWidth="1"/>
    <col min="12549" max="12549" width="12.85546875" style="53" customWidth="1"/>
    <col min="12550" max="12550" width="9.5703125" style="53" customWidth="1"/>
    <col min="12551" max="12788" width="11.42578125" style="53"/>
    <col min="12789" max="12789" width="1.28515625" style="53" customWidth="1"/>
    <col min="12790" max="12790" width="2.5703125" style="53" customWidth="1"/>
    <col min="12791" max="12791" width="3.5703125" style="53" customWidth="1"/>
    <col min="12792" max="12792" width="13.140625" style="53" customWidth="1"/>
    <col min="12793" max="12793" width="10.140625" style="53" customWidth="1"/>
    <col min="12794" max="12794" width="22.42578125" style="53" customWidth="1"/>
    <col min="12795" max="12795" width="0" style="53" hidden="1" customWidth="1"/>
    <col min="12796" max="12796" width="13.28515625" style="53" customWidth="1"/>
    <col min="12797" max="12797" width="0" style="53" hidden="1" customWidth="1"/>
    <col min="12798" max="12798" width="13.140625" style="53" customWidth="1"/>
    <col min="12799" max="12799" width="0" style="53" hidden="1" customWidth="1"/>
    <col min="12800" max="12800" width="12.5703125" style="53" customWidth="1"/>
    <col min="12801" max="12801" width="0" style="53" hidden="1" customWidth="1"/>
    <col min="12802" max="12802" width="12.28515625" style="53" customWidth="1"/>
    <col min="12803" max="12803" width="0" style="53" hidden="1" customWidth="1"/>
    <col min="12804" max="12804" width="11.28515625" style="53" customWidth="1"/>
    <col min="12805" max="12805" width="12.85546875" style="53" customWidth="1"/>
    <col min="12806" max="12806" width="9.5703125" style="53" customWidth="1"/>
    <col min="12807" max="13044" width="11.42578125" style="53"/>
    <col min="13045" max="13045" width="1.28515625" style="53" customWidth="1"/>
    <col min="13046" max="13046" width="2.5703125" style="53" customWidth="1"/>
    <col min="13047" max="13047" width="3.5703125" style="53" customWidth="1"/>
    <col min="13048" max="13048" width="13.140625" style="53" customWidth="1"/>
    <col min="13049" max="13049" width="10.140625" style="53" customWidth="1"/>
    <col min="13050" max="13050" width="22.42578125" style="53" customWidth="1"/>
    <col min="13051" max="13051" width="0" style="53" hidden="1" customWidth="1"/>
    <col min="13052" max="13052" width="13.28515625" style="53" customWidth="1"/>
    <col min="13053" max="13053" width="0" style="53" hidden="1" customWidth="1"/>
    <col min="13054" max="13054" width="13.140625" style="53" customWidth="1"/>
    <col min="13055" max="13055" width="0" style="53" hidden="1" customWidth="1"/>
    <col min="13056" max="13056" width="12.5703125" style="53" customWidth="1"/>
    <col min="13057" max="13057" width="0" style="53" hidden="1" customWidth="1"/>
    <col min="13058" max="13058" width="12.28515625" style="53" customWidth="1"/>
    <col min="13059" max="13059" width="0" style="53" hidden="1" customWidth="1"/>
    <col min="13060" max="13060" width="11.28515625" style="53" customWidth="1"/>
    <col min="13061" max="13061" width="12.85546875" style="53" customWidth="1"/>
    <col min="13062" max="13062" width="9.5703125" style="53" customWidth="1"/>
    <col min="13063" max="13300" width="11.42578125" style="53"/>
    <col min="13301" max="13301" width="1.28515625" style="53" customWidth="1"/>
    <col min="13302" max="13302" width="2.5703125" style="53" customWidth="1"/>
    <col min="13303" max="13303" width="3.5703125" style="53" customWidth="1"/>
    <col min="13304" max="13304" width="13.140625" style="53" customWidth="1"/>
    <col min="13305" max="13305" width="10.140625" style="53" customWidth="1"/>
    <col min="13306" max="13306" width="22.42578125" style="53" customWidth="1"/>
    <col min="13307" max="13307" width="0" style="53" hidden="1" customWidth="1"/>
    <col min="13308" max="13308" width="13.28515625" style="53" customWidth="1"/>
    <col min="13309" max="13309" width="0" style="53" hidden="1" customWidth="1"/>
    <col min="13310" max="13310" width="13.140625" style="53" customWidth="1"/>
    <col min="13311" max="13311" width="0" style="53" hidden="1" customWidth="1"/>
    <col min="13312" max="13312" width="12.5703125" style="53" customWidth="1"/>
    <col min="13313" max="13313" width="0" style="53" hidden="1" customWidth="1"/>
    <col min="13314" max="13314" width="12.28515625" style="53" customWidth="1"/>
    <col min="13315" max="13315" width="0" style="53" hidden="1" customWidth="1"/>
    <col min="13316" max="13316" width="11.28515625" style="53" customWidth="1"/>
    <col min="13317" max="13317" width="12.85546875" style="53" customWidth="1"/>
    <col min="13318" max="13318" width="9.5703125" style="53" customWidth="1"/>
    <col min="13319" max="13556" width="11.42578125" style="53"/>
    <col min="13557" max="13557" width="1.28515625" style="53" customWidth="1"/>
    <col min="13558" max="13558" width="2.5703125" style="53" customWidth="1"/>
    <col min="13559" max="13559" width="3.5703125" style="53" customWidth="1"/>
    <col min="13560" max="13560" width="13.140625" style="53" customWidth="1"/>
    <col min="13561" max="13561" width="10.140625" style="53" customWidth="1"/>
    <col min="13562" max="13562" width="22.42578125" style="53" customWidth="1"/>
    <col min="13563" max="13563" width="0" style="53" hidden="1" customWidth="1"/>
    <col min="13564" max="13564" width="13.28515625" style="53" customWidth="1"/>
    <col min="13565" max="13565" width="0" style="53" hidden="1" customWidth="1"/>
    <col min="13566" max="13566" width="13.140625" style="53" customWidth="1"/>
    <col min="13567" max="13567" width="0" style="53" hidden="1" customWidth="1"/>
    <col min="13568" max="13568" width="12.5703125" style="53" customWidth="1"/>
    <col min="13569" max="13569" width="0" style="53" hidden="1" customWidth="1"/>
    <col min="13570" max="13570" width="12.28515625" style="53" customWidth="1"/>
    <col min="13571" max="13571" width="0" style="53" hidden="1" customWidth="1"/>
    <col min="13572" max="13572" width="11.28515625" style="53" customWidth="1"/>
    <col min="13573" max="13573" width="12.85546875" style="53" customWidth="1"/>
    <col min="13574" max="13574" width="9.5703125" style="53" customWidth="1"/>
    <col min="13575" max="13812" width="11.42578125" style="53"/>
    <col min="13813" max="13813" width="1.28515625" style="53" customWidth="1"/>
    <col min="13814" max="13814" width="2.5703125" style="53" customWidth="1"/>
    <col min="13815" max="13815" width="3.5703125" style="53" customWidth="1"/>
    <col min="13816" max="13816" width="13.140625" style="53" customWidth="1"/>
    <col min="13817" max="13817" width="10.140625" style="53" customWidth="1"/>
    <col min="13818" max="13818" width="22.42578125" style="53" customWidth="1"/>
    <col min="13819" max="13819" width="0" style="53" hidden="1" customWidth="1"/>
    <col min="13820" max="13820" width="13.28515625" style="53" customWidth="1"/>
    <col min="13821" max="13821" width="0" style="53" hidden="1" customWidth="1"/>
    <col min="13822" max="13822" width="13.140625" style="53" customWidth="1"/>
    <col min="13823" max="13823" width="0" style="53" hidden="1" customWidth="1"/>
    <col min="13824" max="13824" width="12.5703125" style="53" customWidth="1"/>
    <col min="13825" max="13825" width="0" style="53" hidden="1" customWidth="1"/>
    <col min="13826" max="13826" width="12.28515625" style="53" customWidth="1"/>
    <col min="13827" max="13827" width="0" style="53" hidden="1" customWidth="1"/>
    <col min="13828" max="13828" width="11.28515625" style="53" customWidth="1"/>
    <col min="13829" max="13829" width="12.85546875" style="53" customWidth="1"/>
    <col min="13830" max="13830" width="9.5703125" style="53" customWidth="1"/>
    <col min="13831" max="14068" width="11.42578125" style="53"/>
    <col min="14069" max="14069" width="1.28515625" style="53" customWidth="1"/>
    <col min="14070" max="14070" width="2.5703125" style="53" customWidth="1"/>
    <col min="14071" max="14071" width="3.5703125" style="53" customWidth="1"/>
    <col min="14072" max="14072" width="13.140625" style="53" customWidth="1"/>
    <col min="14073" max="14073" width="10.140625" style="53" customWidth="1"/>
    <col min="14074" max="14074" width="22.42578125" style="53" customWidth="1"/>
    <col min="14075" max="14075" width="0" style="53" hidden="1" customWidth="1"/>
    <col min="14076" max="14076" width="13.28515625" style="53" customWidth="1"/>
    <col min="14077" max="14077" width="0" style="53" hidden="1" customWidth="1"/>
    <col min="14078" max="14078" width="13.140625" style="53" customWidth="1"/>
    <col min="14079" max="14079" width="0" style="53" hidden="1" customWidth="1"/>
    <col min="14080" max="14080" width="12.5703125" style="53" customWidth="1"/>
    <col min="14081" max="14081" width="0" style="53" hidden="1" customWidth="1"/>
    <col min="14082" max="14082" width="12.28515625" style="53" customWidth="1"/>
    <col min="14083" max="14083" width="0" style="53" hidden="1" customWidth="1"/>
    <col min="14084" max="14084" width="11.28515625" style="53" customWidth="1"/>
    <col min="14085" max="14085" width="12.85546875" style="53" customWidth="1"/>
    <col min="14086" max="14086" width="9.5703125" style="53" customWidth="1"/>
    <col min="14087" max="14324" width="11.42578125" style="53"/>
    <col min="14325" max="14325" width="1.28515625" style="53" customWidth="1"/>
    <col min="14326" max="14326" width="2.5703125" style="53" customWidth="1"/>
    <col min="14327" max="14327" width="3.5703125" style="53" customWidth="1"/>
    <col min="14328" max="14328" width="13.140625" style="53" customWidth="1"/>
    <col min="14329" max="14329" width="10.140625" style="53" customWidth="1"/>
    <col min="14330" max="14330" width="22.42578125" style="53" customWidth="1"/>
    <col min="14331" max="14331" width="0" style="53" hidden="1" customWidth="1"/>
    <col min="14332" max="14332" width="13.28515625" style="53" customWidth="1"/>
    <col min="14333" max="14333" width="0" style="53" hidden="1" customWidth="1"/>
    <col min="14334" max="14334" width="13.140625" style="53" customWidth="1"/>
    <col min="14335" max="14335" width="0" style="53" hidden="1" customWidth="1"/>
    <col min="14336" max="14336" width="12.5703125" style="53" customWidth="1"/>
    <col min="14337" max="14337" width="0" style="53" hidden="1" customWidth="1"/>
    <col min="14338" max="14338" width="12.28515625" style="53" customWidth="1"/>
    <col min="14339" max="14339" width="0" style="53" hidden="1" customWidth="1"/>
    <col min="14340" max="14340" width="11.28515625" style="53" customWidth="1"/>
    <col min="14341" max="14341" width="12.85546875" style="53" customWidth="1"/>
    <col min="14342" max="14342" width="9.5703125" style="53" customWidth="1"/>
    <col min="14343" max="14580" width="11.42578125" style="53"/>
    <col min="14581" max="14581" width="1.28515625" style="53" customWidth="1"/>
    <col min="14582" max="14582" width="2.5703125" style="53" customWidth="1"/>
    <col min="14583" max="14583" width="3.5703125" style="53" customWidth="1"/>
    <col min="14584" max="14584" width="13.140625" style="53" customWidth="1"/>
    <col min="14585" max="14585" width="10.140625" style="53" customWidth="1"/>
    <col min="14586" max="14586" width="22.42578125" style="53" customWidth="1"/>
    <col min="14587" max="14587" width="0" style="53" hidden="1" customWidth="1"/>
    <col min="14588" max="14588" width="13.28515625" style="53" customWidth="1"/>
    <col min="14589" max="14589" width="0" style="53" hidden="1" customWidth="1"/>
    <col min="14590" max="14590" width="13.140625" style="53" customWidth="1"/>
    <col min="14591" max="14591" width="0" style="53" hidden="1" customWidth="1"/>
    <col min="14592" max="14592" width="12.5703125" style="53" customWidth="1"/>
    <col min="14593" max="14593" width="0" style="53" hidden="1" customWidth="1"/>
    <col min="14594" max="14594" width="12.28515625" style="53" customWidth="1"/>
    <col min="14595" max="14595" width="0" style="53" hidden="1" customWidth="1"/>
    <col min="14596" max="14596" width="11.28515625" style="53" customWidth="1"/>
    <col min="14597" max="14597" width="12.85546875" style="53" customWidth="1"/>
    <col min="14598" max="14598" width="9.5703125" style="53" customWidth="1"/>
    <col min="14599" max="14836" width="11.42578125" style="53"/>
    <col min="14837" max="14837" width="1.28515625" style="53" customWidth="1"/>
    <col min="14838" max="14838" width="2.5703125" style="53" customWidth="1"/>
    <col min="14839" max="14839" width="3.5703125" style="53" customWidth="1"/>
    <col min="14840" max="14840" width="13.140625" style="53" customWidth="1"/>
    <col min="14841" max="14841" width="10.140625" style="53" customWidth="1"/>
    <col min="14842" max="14842" width="22.42578125" style="53" customWidth="1"/>
    <col min="14843" max="14843" width="0" style="53" hidden="1" customWidth="1"/>
    <col min="14844" max="14844" width="13.28515625" style="53" customWidth="1"/>
    <col min="14845" max="14845" width="0" style="53" hidden="1" customWidth="1"/>
    <col min="14846" max="14846" width="13.140625" style="53" customWidth="1"/>
    <col min="14847" max="14847" width="0" style="53" hidden="1" customWidth="1"/>
    <col min="14848" max="14848" width="12.5703125" style="53" customWidth="1"/>
    <col min="14849" max="14849" width="0" style="53" hidden="1" customWidth="1"/>
    <col min="14850" max="14850" width="12.28515625" style="53" customWidth="1"/>
    <col min="14851" max="14851" width="0" style="53" hidden="1" customWidth="1"/>
    <col min="14852" max="14852" width="11.28515625" style="53" customWidth="1"/>
    <col min="14853" max="14853" width="12.85546875" style="53" customWidth="1"/>
    <col min="14854" max="14854" width="9.5703125" style="53" customWidth="1"/>
    <col min="14855" max="15092" width="11.42578125" style="53"/>
    <col min="15093" max="15093" width="1.28515625" style="53" customWidth="1"/>
    <col min="15094" max="15094" width="2.5703125" style="53" customWidth="1"/>
    <col min="15095" max="15095" width="3.5703125" style="53" customWidth="1"/>
    <col min="15096" max="15096" width="13.140625" style="53" customWidth="1"/>
    <col min="15097" max="15097" width="10.140625" style="53" customWidth="1"/>
    <col min="15098" max="15098" width="22.42578125" style="53" customWidth="1"/>
    <col min="15099" max="15099" width="0" style="53" hidden="1" customWidth="1"/>
    <col min="15100" max="15100" width="13.28515625" style="53" customWidth="1"/>
    <col min="15101" max="15101" width="0" style="53" hidden="1" customWidth="1"/>
    <col min="15102" max="15102" width="13.140625" style="53" customWidth="1"/>
    <col min="15103" max="15103" width="0" style="53" hidden="1" customWidth="1"/>
    <col min="15104" max="15104" width="12.5703125" style="53" customWidth="1"/>
    <col min="15105" max="15105" width="0" style="53" hidden="1" customWidth="1"/>
    <col min="15106" max="15106" width="12.28515625" style="53" customWidth="1"/>
    <col min="15107" max="15107" width="0" style="53" hidden="1" customWidth="1"/>
    <col min="15108" max="15108" width="11.28515625" style="53" customWidth="1"/>
    <col min="15109" max="15109" width="12.85546875" style="53" customWidth="1"/>
    <col min="15110" max="15110" width="9.5703125" style="53" customWidth="1"/>
    <col min="15111" max="15348" width="11.42578125" style="53"/>
    <col min="15349" max="15349" width="1.28515625" style="53" customWidth="1"/>
    <col min="15350" max="15350" width="2.5703125" style="53" customWidth="1"/>
    <col min="15351" max="15351" width="3.5703125" style="53" customWidth="1"/>
    <col min="15352" max="15352" width="13.140625" style="53" customWidth="1"/>
    <col min="15353" max="15353" width="10.140625" style="53" customWidth="1"/>
    <col min="15354" max="15354" width="22.42578125" style="53" customWidth="1"/>
    <col min="15355" max="15355" width="0" style="53" hidden="1" customWidth="1"/>
    <col min="15356" max="15356" width="13.28515625" style="53" customWidth="1"/>
    <col min="15357" max="15357" width="0" style="53" hidden="1" customWidth="1"/>
    <col min="15358" max="15358" width="13.140625" style="53" customWidth="1"/>
    <col min="15359" max="15359" width="0" style="53" hidden="1" customWidth="1"/>
    <col min="15360" max="15360" width="12.5703125" style="53" customWidth="1"/>
    <col min="15361" max="15361" width="0" style="53" hidden="1" customWidth="1"/>
    <col min="15362" max="15362" width="12.28515625" style="53" customWidth="1"/>
    <col min="15363" max="15363" width="0" style="53" hidden="1" customWidth="1"/>
    <col min="15364" max="15364" width="11.28515625" style="53" customWidth="1"/>
    <col min="15365" max="15365" width="12.85546875" style="53" customWidth="1"/>
    <col min="15366" max="15366" width="9.5703125" style="53" customWidth="1"/>
    <col min="15367" max="15604" width="11.42578125" style="53"/>
    <col min="15605" max="15605" width="1.28515625" style="53" customWidth="1"/>
    <col min="15606" max="15606" width="2.5703125" style="53" customWidth="1"/>
    <col min="15607" max="15607" width="3.5703125" style="53" customWidth="1"/>
    <col min="15608" max="15608" width="13.140625" style="53" customWidth="1"/>
    <col min="15609" max="15609" width="10.140625" style="53" customWidth="1"/>
    <col min="15610" max="15610" width="22.42578125" style="53" customWidth="1"/>
    <col min="15611" max="15611" width="0" style="53" hidden="1" customWidth="1"/>
    <col min="15612" max="15612" width="13.28515625" style="53" customWidth="1"/>
    <col min="15613" max="15613" width="0" style="53" hidden="1" customWidth="1"/>
    <col min="15614" max="15614" width="13.140625" style="53" customWidth="1"/>
    <col min="15615" max="15615" width="0" style="53" hidden="1" customWidth="1"/>
    <col min="15616" max="15616" width="12.5703125" style="53" customWidth="1"/>
    <col min="15617" max="15617" width="0" style="53" hidden="1" customWidth="1"/>
    <col min="15618" max="15618" width="12.28515625" style="53" customWidth="1"/>
    <col min="15619" max="15619" width="0" style="53" hidden="1" customWidth="1"/>
    <col min="15620" max="15620" width="11.28515625" style="53" customWidth="1"/>
    <col min="15621" max="15621" width="12.85546875" style="53" customWidth="1"/>
    <col min="15622" max="15622" width="9.5703125" style="53" customWidth="1"/>
    <col min="15623" max="15860" width="11.42578125" style="53"/>
    <col min="15861" max="15861" width="1.28515625" style="53" customWidth="1"/>
    <col min="15862" max="15862" width="2.5703125" style="53" customWidth="1"/>
    <col min="15863" max="15863" width="3.5703125" style="53" customWidth="1"/>
    <col min="15864" max="15864" width="13.140625" style="53" customWidth="1"/>
    <col min="15865" max="15865" width="10.140625" style="53" customWidth="1"/>
    <col min="15866" max="15866" width="22.42578125" style="53" customWidth="1"/>
    <col min="15867" max="15867" width="0" style="53" hidden="1" customWidth="1"/>
    <col min="15868" max="15868" width="13.28515625" style="53" customWidth="1"/>
    <col min="15869" max="15869" width="0" style="53" hidden="1" customWidth="1"/>
    <col min="15870" max="15870" width="13.140625" style="53" customWidth="1"/>
    <col min="15871" max="15871" width="0" style="53" hidden="1" customWidth="1"/>
    <col min="15872" max="15872" width="12.5703125" style="53" customWidth="1"/>
    <col min="15873" max="15873" width="0" style="53" hidden="1" customWidth="1"/>
    <col min="15874" max="15874" width="12.28515625" style="53" customWidth="1"/>
    <col min="15875" max="15875" width="0" style="53" hidden="1" customWidth="1"/>
    <col min="15876" max="15876" width="11.28515625" style="53" customWidth="1"/>
    <col min="15877" max="15877" width="12.85546875" style="53" customWidth="1"/>
    <col min="15878" max="15878" width="9.5703125" style="53" customWidth="1"/>
    <col min="15879" max="16116" width="11.42578125" style="53"/>
    <col min="16117" max="16117" width="1.28515625" style="53" customWidth="1"/>
    <col min="16118" max="16118" width="2.5703125" style="53" customWidth="1"/>
    <col min="16119" max="16119" width="3.5703125" style="53" customWidth="1"/>
    <col min="16120" max="16120" width="13.140625" style="53" customWidth="1"/>
    <col min="16121" max="16121" width="10.140625" style="53" customWidth="1"/>
    <col min="16122" max="16122" width="22.42578125" style="53" customWidth="1"/>
    <col min="16123" max="16123" width="0" style="53" hidden="1" customWidth="1"/>
    <col min="16124" max="16124" width="13.28515625" style="53" customWidth="1"/>
    <col min="16125" max="16125" width="0" style="53" hidden="1" customWidth="1"/>
    <col min="16126" max="16126" width="13.140625" style="53" customWidth="1"/>
    <col min="16127" max="16127" width="0" style="53" hidden="1" customWidth="1"/>
    <col min="16128" max="16128" width="12.5703125" style="53" customWidth="1"/>
    <col min="16129" max="16129" width="0" style="53" hidden="1" customWidth="1"/>
    <col min="16130" max="16130" width="12.28515625" style="53" customWidth="1"/>
    <col min="16131" max="16131" width="0" style="53" hidden="1" customWidth="1"/>
    <col min="16132" max="16132" width="11.28515625" style="53" customWidth="1"/>
    <col min="16133" max="16133" width="12.85546875" style="53" customWidth="1"/>
    <col min="16134" max="16134" width="9.5703125" style="53" customWidth="1"/>
    <col min="16135" max="16384" width="11.42578125" style="53"/>
  </cols>
  <sheetData>
    <row r="1" spans="1:12" s="16" customFormat="1" x14ac:dyDescent="0.3">
      <c r="A1" s="172" t="s">
        <v>99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</row>
    <row r="2" spans="1:12" s="16" customFormat="1" x14ac:dyDescent="0.3">
      <c r="A2" s="173" t="s">
        <v>155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</row>
    <row r="3" spans="1:12" s="16" customFormat="1" x14ac:dyDescent="0.3">
      <c r="A3" s="95"/>
      <c r="B3" s="95"/>
      <c r="C3" s="173" t="s">
        <v>187</v>
      </c>
      <c r="D3" s="173"/>
      <c r="E3" s="173"/>
      <c r="F3" s="173"/>
      <c r="G3" s="173"/>
      <c r="H3" s="173"/>
      <c r="I3" s="173"/>
      <c r="J3" s="173"/>
      <c r="K3" s="173"/>
      <c r="L3" s="173"/>
    </row>
    <row r="4" spans="1:12" s="16" customFormat="1" x14ac:dyDescent="0.3">
      <c r="A4" s="173" t="s">
        <v>0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</row>
    <row r="5" spans="1:12" ht="13.5" customHeight="1" thickBot="1" x14ac:dyDescent="0.35">
      <c r="A5" s="52"/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</row>
    <row r="6" spans="1:12" ht="35.25" customHeight="1" thickBot="1" x14ac:dyDescent="0.3">
      <c r="A6" s="177" t="s">
        <v>36</v>
      </c>
      <c r="B6" s="178"/>
      <c r="C6" s="178"/>
      <c r="D6" s="178"/>
      <c r="E6" s="178"/>
      <c r="F6" s="19">
        <f>'INGRESOS TOTALES'!B7</f>
        <v>2019</v>
      </c>
      <c r="G6" s="19">
        <f>'INGRESOS TOTALES'!C7</f>
        <v>2020</v>
      </c>
      <c r="H6" s="19">
        <f>'INGRESOS TOTALES'!D7</f>
        <v>2021</v>
      </c>
      <c r="I6" s="19">
        <f>'INGRESOS TOTALES'!E7</f>
        <v>2022</v>
      </c>
      <c r="J6" s="19">
        <v>2023</v>
      </c>
      <c r="K6" s="19">
        <v>2024</v>
      </c>
      <c r="L6" s="3" t="s">
        <v>186</v>
      </c>
    </row>
    <row r="7" spans="1:12" ht="9.9499999999999993" customHeight="1" thickBot="1" x14ac:dyDescent="0.35">
      <c r="A7" s="55"/>
      <c r="B7" s="56"/>
      <c r="C7" s="57"/>
      <c r="D7" s="57"/>
      <c r="E7" s="57"/>
    </row>
    <row r="8" spans="1:12" x14ac:dyDescent="0.25">
      <c r="A8" s="58"/>
      <c r="B8" s="59"/>
      <c r="C8" s="60"/>
      <c r="D8" s="60"/>
      <c r="E8" s="60"/>
      <c r="F8" s="61"/>
      <c r="G8" s="61"/>
      <c r="H8" s="61"/>
      <c r="I8" s="61"/>
      <c r="J8" s="61"/>
      <c r="K8" s="61"/>
      <c r="L8" s="61"/>
    </row>
    <row r="9" spans="1:12" ht="14.25" x14ac:dyDescent="0.25">
      <c r="A9" s="62" t="s">
        <v>37</v>
      </c>
      <c r="B9" s="63" t="s">
        <v>38</v>
      </c>
      <c r="C9" s="63"/>
      <c r="D9" s="63"/>
      <c r="E9" s="63"/>
      <c r="F9" s="64">
        <f t="shared" ref="F9:G9" si="0">SUM(F10:F15)</f>
        <v>3582040</v>
      </c>
      <c r="G9" s="64">
        <f t="shared" si="0"/>
        <v>3486504</v>
      </c>
      <c r="H9" s="64">
        <f t="shared" ref="H9:J9" si="1">SUM(H10:H15)</f>
        <v>3807878</v>
      </c>
      <c r="I9" s="64">
        <f t="shared" si="1"/>
        <v>3599502</v>
      </c>
      <c r="J9" s="64">
        <f t="shared" si="1"/>
        <v>4247091</v>
      </c>
      <c r="K9" s="64">
        <f t="shared" ref="K9:L9" si="2">SUM(K10:K15)</f>
        <v>4582331</v>
      </c>
      <c r="L9" s="64">
        <f t="shared" si="2"/>
        <v>1014364</v>
      </c>
    </row>
    <row r="10" spans="1:12" ht="14.25" x14ac:dyDescent="0.25">
      <c r="A10" s="65"/>
      <c r="B10" s="66"/>
      <c r="C10" s="67" t="s">
        <v>39</v>
      </c>
      <c r="D10" s="67"/>
      <c r="E10" s="67"/>
      <c r="F10" s="68">
        <v>261232</v>
      </c>
      <c r="G10" s="68">
        <v>245988</v>
      </c>
      <c r="H10" s="68">
        <v>243546</v>
      </c>
      <c r="I10" s="68">
        <v>249347</v>
      </c>
      <c r="J10" s="68">
        <v>258741</v>
      </c>
      <c r="K10" s="68">
        <v>272029</v>
      </c>
      <c r="L10" s="68">
        <v>65782</v>
      </c>
    </row>
    <row r="11" spans="1:12" ht="14.25" x14ac:dyDescent="0.25">
      <c r="A11" s="69"/>
      <c r="B11" s="70"/>
      <c r="C11" s="71" t="s">
        <v>40</v>
      </c>
      <c r="D11" s="71"/>
      <c r="E11" s="71"/>
      <c r="F11" s="72">
        <v>981658</v>
      </c>
      <c r="G11" s="72">
        <v>1021554</v>
      </c>
      <c r="H11" s="72">
        <v>1080440</v>
      </c>
      <c r="I11" s="72">
        <v>997618</v>
      </c>
      <c r="J11" s="72">
        <v>1038158</v>
      </c>
      <c r="K11" s="72">
        <v>1108185</v>
      </c>
      <c r="L11" s="72">
        <v>251008</v>
      </c>
    </row>
    <row r="12" spans="1:12" ht="14.25" x14ac:dyDescent="0.25">
      <c r="A12" s="69"/>
      <c r="B12" s="70"/>
      <c r="C12" s="71" t="s">
        <v>41</v>
      </c>
      <c r="D12" s="71"/>
      <c r="E12" s="71"/>
      <c r="F12" s="72">
        <v>769847</v>
      </c>
      <c r="G12" s="72">
        <v>715804</v>
      </c>
      <c r="H12" s="72">
        <v>940379</v>
      </c>
      <c r="I12" s="72">
        <v>812883</v>
      </c>
      <c r="J12" s="72">
        <v>1020108</v>
      </c>
      <c r="K12" s="72">
        <v>1104936</v>
      </c>
      <c r="L12" s="72">
        <v>136384</v>
      </c>
    </row>
    <row r="13" spans="1:12" ht="14.25" x14ac:dyDescent="0.25">
      <c r="A13" s="69"/>
      <c r="B13" s="70"/>
      <c r="C13" s="71" t="s">
        <v>42</v>
      </c>
      <c r="D13" s="71"/>
      <c r="E13" s="71"/>
      <c r="F13" s="72">
        <v>272527</v>
      </c>
      <c r="G13" s="72">
        <v>246355</v>
      </c>
      <c r="H13" s="72">
        <v>249139</v>
      </c>
      <c r="I13" s="72">
        <v>310505</v>
      </c>
      <c r="J13" s="72">
        <v>328698</v>
      </c>
      <c r="K13" s="72">
        <v>340039</v>
      </c>
      <c r="L13" s="72">
        <v>64318</v>
      </c>
    </row>
    <row r="14" spans="1:12" ht="14.25" x14ac:dyDescent="0.25">
      <c r="A14" s="69"/>
      <c r="B14" s="70"/>
      <c r="C14" s="71" t="s">
        <v>43</v>
      </c>
      <c r="D14" s="71"/>
      <c r="E14" s="71"/>
      <c r="F14" s="72">
        <v>899861</v>
      </c>
      <c r="G14" s="72">
        <v>933154</v>
      </c>
      <c r="H14" s="72">
        <v>966312</v>
      </c>
      <c r="I14" s="72">
        <v>940087</v>
      </c>
      <c r="J14" s="72">
        <v>1241868</v>
      </c>
      <c r="K14" s="72">
        <v>1467826</v>
      </c>
      <c r="L14" s="72">
        <v>440240</v>
      </c>
    </row>
    <row r="15" spans="1:12" ht="14.25" x14ac:dyDescent="0.25">
      <c r="A15" s="69"/>
      <c r="B15" s="70"/>
      <c r="C15" s="71" t="s">
        <v>44</v>
      </c>
      <c r="D15" s="71"/>
      <c r="E15" s="71"/>
      <c r="F15" s="72">
        <v>396915</v>
      </c>
      <c r="G15" s="72">
        <v>323649</v>
      </c>
      <c r="H15" s="72">
        <v>328062</v>
      </c>
      <c r="I15" s="72">
        <v>289062</v>
      </c>
      <c r="J15" s="72">
        <v>359518</v>
      </c>
      <c r="K15" s="72">
        <v>289316</v>
      </c>
      <c r="L15" s="72">
        <v>56632</v>
      </c>
    </row>
    <row r="16" spans="1:12" ht="14.25" x14ac:dyDescent="0.25">
      <c r="A16" s="73"/>
      <c r="B16" s="74"/>
      <c r="C16" s="75"/>
      <c r="D16" s="75"/>
      <c r="E16" s="75"/>
      <c r="F16" s="76"/>
      <c r="G16" s="76"/>
      <c r="H16" s="76"/>
      <c r="I16" s="76"/>
      <c r="J16" s="76"/>
      <c r="K16" s="76"/>
      <c r="L16" s="76"/>
    </row>
    <row r="17" spans="1:12" ht="14.25" x14ac:dyDescent="0.25">
      <c r="A17" s="73"/>
      <c r="B17" s="74"/>
      <c r="C17" s="75"/>
      <c r="D17" s="75"/>
      <c r="E17" s="75"/>
      <c r="F17" s="77"/>
      <c r="G17" s="77"/>
      <c r="H17" s="77"/>
      <c r="I17" s="77"/>
      <c r="J17" s="77"/>
      <c r="K17" s="77"/>
      <c r="L17" s="77"/>
    </row>
    <row r="18" spans="1:12" ht="14.25" x14ac:dyDescent="0.25">
      <c r="A18" s="62" t="s">
        <v>45</v>
      </c>
      <c r="B18" s="63" t="s">
        <v>46</v>
      </c>
      <c r="C18" s="63"/>
      <c r="D18" s="63"/>
      <c r="E18" s="78"/>
      <c r="F18" s="79">
        <f t="shared" ref="F18:G18" si="3">SUM(F19:F25)</f>
        <v>13571132</v>
      </c>
      <c r="G18" s="79">
        <f t="shared" si="3"/>
        <v>14243382</v>
      </c>
      <c r="H18" s="79">
        <f t="shared" ref="H18:J18" si="4">SUM(H19:H25)</f>
        <v>14088838</v>
      </c>
      <c r="I18" s="79">
        <f t="shared" si="4"/>
        <v>14226657</v>
      </c>
      <c r="J18" s="79">
        <f t="shared" si="4"/>
        <v>16138809</v>
      </c>
      <c r="K18" s="79">
        <f t="shared" ref="K18:L18" si="5">SUM(K19:K25)</f>
        <v>16188642</v>
      </c>
      <c r="L18" s="79">
        <f t="shared" si="5"/>
        <v>3473579</v>
      </c>
    </row>
    <row r="19" spans="1:12" ht="14.25" x14ac:dyDescent="0.25">
      <c r="A19" s="65"/>
      <c r="B19" s="66"/>
      <c r="C19" s="67" t="s">
        <v>47</v>
      </c>
      <c r="D19" s="67"/>
      <c r="E19" s="67"/>
      <c r="F19" s="68">
        <v>106865</v>
      </c>
      <c r="G19" s="68">
        <v>125359</v>
      </c>
      <c r="H19" s="68">
        <v>102441</v>
      </c>
      <c r="I19" s="68">
        <v>80474</v>
      </c>
      <c r="J19" s="68">
        <v>86931</v>
      </c>
      <c r="K19" s="68">
        <v>85601</v>
      </c>
      <c r="L19" s="68">
        <v>9759</v>
      </c>
    </row>
    <row r="20" spans="1:12" ht="14.25" x14ac:dyDescent="0.25">
      <c r="A20" s="69"/>
      <c r="B20" s="70"/>
      <c r="C20" s="71" t="s">
        <v>48</v>
      </c>
      <c r="D20" s="71"/>
      <c r="E20" s="71"/>
      <c r="F20" s="72">
        <v>1133089</v>
      </c>
      <c r="G20" s="72">
        <v>1339206</v>
      </c>
      <c r="H20" s="72">
        <v>1014670</v>
      </c>
      <c r="I20" s="72">
        <v>707239</v>
      </c>
      <c r="J20" s="72">
        <v>755891</v>
      </c>
      <c r="K20" s="72">
        <v>921943</v>
      </c>
      <c r="L20" s="72">
        <v>103287</v>
      </c>
    </row>
    <row r="21" spans="1:12" ht="14.25" x14ac:dyDescent="0.25">
      <c r="A21" s="69"/>
      <c r="B21" s="70"/>
      <c r="C21" s="71" t="s">
        <v>49</v>
      </c>
      <c r="D21" s="71"/>
      <c r="E21" s="71"/>
      <c r="F21" s="72">
        <v>2395734</v>
      </c>
      <c r="G21" s="72">
        <v>3003155</v>
      </c>
      <c r="H21" s="72">
        <v>3159217</v>
      </c>
      <c r="I21" s="72">
        <v>3227092</v>
      </c>
      <c r="J21" s="72">
        <v>3458694</v>
      </c>
      <c r="K21" s="72">
        <v>2490369</v>
      </c>
      <c r="L21" s="72">
        <v>461594</v>
      </c>
    </row>
    <row r="22" spans="1:12" ht="14.25" x14ac:dyDescent="0.25">
      <c r="A22" s="69"/>
      <c r="B22" s="70"/>
      <c r="C22" s="71" t="s">
        <v>50</v>
      </c>
      <c r="D22" s="71"/>
      <c r="E22" s="71"/>
      <c r="F22" s="72">
        <v>528506</v>
      </c>
      <c r="G22" s="72">
        <v>583946</v>
      </c>
      <c r="H22" s="72">
        <v>512443</v>
      </c>
      <c r="I22" s="72">
        <v>351244</v>
      </c>
      <c r="J22" s="72">
        <v>424901</v>
      </c>
      <c r="K22" s="72">
        <v>534824</v>
      </c>
      <c r="L22" s="72">
        <v>84693</v>
      </c>
    </row>
    <row r="23" spans="1:12" ht="14.25" x14ac:dyDescent="0.25">
      <c r="A23" s="69"/>
      <c r="B23" s="70"/>
      <c r="C23" s="71" t="s">
        <v>51</v>
      </c>
      <c r="D23" s="71"/>
      <c r="E23" s="71"/>
      <c r="F23" s="72">
        <v>8345964</v>
      </c>
      <c r="G23" s="72">
        <v>8522287</v>
      </c>
      <c r="H23" s="72">
        <v>8627028</v>
      </c>
      <c r="I23" s="72">
        <v>9143924</v>
      </c>
      <c r="J23" s="72">
        <v>10360791</v>
      </c>
      <c r="K23" s="72">
        <v>10950716</v>
      </c>
      <c r="L23" s="72">
        <v>2545963</v>
      </c>
    </row>
    <row r="24" spans="1:12" ht="14.25" x14ac:dyDescent="0.25">
      <c r="A24" s="69"/>
      <c r="B24" s="70"/>
      <c r="C24" s="71" t="s">
        <v>52</v>
      </c>
      <c r="D24" s="71"/>
      <c r="E24" s="71"/>
      <c r="F24" s="72">
        <v>887006</v>
      </c>
      <c r="G24" s="72">
        <v>494889</v>
      </c>
      <c r="H24" s="72">
        <v>428025</v>
      </c>
      <c r="I24" s="72">
        <v>512536</v>
      </c>
      <c r="J24" s="72">
        <v>705872</v>
      </c>
      <c r="K24" s="72">
        <v>848053</v>
      </c>
      <c r="L24" s="72">
        <v>215508</v>
      </c>
    </row>
    <row r="25" spans="1:12" ht="14.25" x14ac:dyDescent="0.25">
      <c r="A25" s="69"/>
      <c r="B25" s="70"/>
      <c r="C25" s="71" t="s">
        <v>53</v>
      </c>
      <c r="D25" s="71"/>
      <c r="E25" s="71"/>
      <c r="F25" s="72">
        <v>173968</v>
      </c>
      <c r="G25" s="72">
        <v>174540</v>
      </c>
      <c r="H25" s="72">
        <v>245014</v>
      </c>
      <c r="I25" s="72">
        <v>204148</v>
      </c>
      <c r="J25" s="72">
        <v>345729</v>
      </c>
      <c r="K25" s="72">
        <v>357136</v>
      </c>
      <c r="L25" s="72">
        <v>52775</v>
      </c>
    </row>
    <row r="26" spans="1:12" ht="14.25" x14ac:dyDescent="0.25">
      <c r="A26" s="73"/>
      <c r="B26" s="74"/>
      <c r="C26" s="75"/>
      <c r="D26" s="75"/>
      <c r="E26" s="75"/>
      <c r="F26" s="76"/>
      <c r="G26" s="76"/>
      <c r="H26" s="76"/>
      <c r="I26" s="76"/>
      <c r="J26" s="76"/>
      <c r="K26" s="76"/>
      <c r="L26" s="76"/>
    </row>
    <row r="27" spans="1:12" ht="14.25" x14ac:dyDescent="0.25">
      <c r="A27" s="73"/>
      <c r="B27" s="74"/>
      <c r="C27" s="75"/>
      <c r="D27" s="75"/>
      <c r="E27" s="75"/>
      <c r="F27" s="77"/>
      <c r="G27" s="77"/>
      <c r="H27" s="77"/>
      <c r="I27" s="77"/>
      <c r="J27" s="77"/>
      <c r="K27" s="77"/>
      <c r="L27" s="77"/>
    </row>
    <row r="28" spans="1:12" ht="14.25" x14ac:dyDescent="0.25">
      <c r="A28" s="80">
        <v>3</v>
      </c>
      <c r="B28" s="63" t="s">
        <v>54</v>
      </c>
      <c r="C28" s="63"/>
      <c r="D28" s="78"/>
      <c r="E28" s="78"/>
      <c r="F28" s="64">
        <f t="shared" ref="F28:J28" si="6">SUM(F29:F37)</f>
        <v>1068779</v>
      </c>
      <c r="G28" s="64">
        <f t="shared" si="6"/>
        <v>1266214</v>
      </c>
      <c r="H28" s="64">
        <f t="shared" si="6"/>
        <v>810598</v>
      </c>
      <c r="I28" s="64">
        <f t="shared" si="6"/>
        <v>774633</v>
      </c>
      <c r="J28" s="64">
        <f t="shared" si="6"/>
        <v>1059619</v>
      </c>
      <c r="K28" s="64">
        <f t="shared" ref="K28:L28" si="7">SUM(K29:K37)</f>
        <v>900631</v>
      </c>
      <c r="L28" s="64">
        <f t="shared" si="7"/>
        <v>169725</v>
      </c>
    </row>
    <row r="29" spans="1:12" ht="14.25" x14ac:dyDescent="0.25">
      <c r="A29" s="65"/>
      <c r="B29" s="66"/>
      <c r="C29" s="67" t="s">
        <v>55</v>
      </c>
      <c r="D29" s="67"/>
      <c r="E29" s="67"/>
      <c r="F29" s="68">
        <v>106344</v>
      </c>
      <c r="G29" s="68">
        <v>118000</v>
      </c>
      <c r="H29" s="68">
        <v>108733</v>
      </c>
      <c r="I29" s="68">
        <v>100986</v>
      </c>
      <c r="J29" s="68">
        <v>99740</v>
      </c>
      <c r="K29" s="68">
        <v>118074</v>
      </c>
      <c r="L29" s="68">
        <v>19553</v>
      </c>
    </row>
    <row r="30" spans="1:12" ht="14.25" x14ac:dyDescent="0.25">
      <c r="A30" s="69"/>
      <c r="B30" s="70"/>
      <c r="C30" s="71" t="s">
        <v>56</v>
      </c>
      <c r="D30" s="71"/>
      <c r="E30" s="71"/>
      <c r="F30" s="72">
        <v>313949</v>
      </c>
      <c r="G30" s="72">
        <v>308446</v>
      </c>
      <c r="H30" s="72">
        <v>305508</v>
      </c>
      <c r="I30" s="72">
        <v>299967</v>
      </c>
      <c r="J30" s="72">
        <v>380873</v>
      </c>
      <c r="K30" s="72">
        <v>398089</v>
      </c>
      <c r="L30" s="72">
        <v>23182</v>
      </c>
    </row>
    <row r="31" spans="1:12" ht="14.25" x14ac:dyDescent="0.25">
      <c r="A31" s="69"/>
      <c r="B31" s="70"/>
      <c r="C31" s="71" t="s">
        <v>154</v>
      </c>
      <c r="D31" s="71"/>
      <c r="E31" s="71"/>
      <c r="F31" s="72">
        <v>12690</v>
      </c>
      <c r="G31" s="72">
        <v>73450</v>
      </c>
      <c r="H31" s="72">
        <v>85107</v>
      </c>
      <c r="I31" s="72">
        <v>56144</v>
      </c>
      <c r="J31" s="72">
        <v>85790</v>
      </c>
      <c r="K31" s="72">
        <v>61439</v>
      </c>
      <c r="L31" s="72">
        <v>2417</v>
      </c>
    </row>
    <row r="32" spans="1:12" ht="14.25" hidden="1" customHeight="1" x14ac:dyDescent="0.25">
      <c r="A32" s="69"/>
      <c r="B32" s="70"/>
      <c r="C32" s="71" t="s">
        <v>57</v>
      </c>
      <c r="D32" s="71"/>
      <c r="E32" s="71"/>
      <c r="F32" s="81">
        <v>0</v>
      </c>
      <c r="G32" s="81">
        <v>0</v>
      </c>
      <c r="H32" s="81">
        <v>0</v>
      </c>
      <c r="I32" s="81">
        <v>0</v>
      </c>
      <c r="J32" s="81">
        <v>0</v>
      </c>
      <c r="K32" s="81">
        <v>0</v>
      </c>
      <c r="L32" s="81">
        <v>0</v>
      </c>
    </row>
    <row r="33" spans="1:12" ht="14.25" x14ac:dyDescent="0.25">
      <c r="A33" s="69"/>
      <c r="B33" s="70"/>
      <c r="C33" s="71" t="s">
        <v>58</v>
      </c>
      <c r="D33" s="71"/>
      <c r="E33" s="71"/>
      <c r="F33" s="72">
        <v>7926</v>
      </c>
      <c r="G33" s="72">
        <v>10779</v>
      </c>
      <c r="H33" s="72">
        <v>8189</v>
      </c>
      <c r="I33" s="72">
        <v>8329</v>
      </c>
      <c r="J33" s="72">
        <v>8254</v>
      </c>
      <c r="K33" s="72">
        <v>87997</v>
      </c>
      <c r="L33" s="72">
        <v>74393</v>
      </c>
    </row>
    <row r="34" spans="1:12" ht="14.25" x14ac:dyDescent="0.25">
      <c r="A34" s="69"/>
      <c r="B34" s="70"/>
      <c r="C34" s="71" t="s">
        <v>59</v>
      </c>
      <c r="D34" s="71"/>
      <c r="E34" s="71"/>
      <c r="F34" s="72">
        <v>505723</v>
      </c>
      <c r="G34" s="72">
        <v>652229</v>
      </c>
      <c r="H34" s="72">
        <v>156543</v>
      </c>
      <c r="I34" s="72">
        <v>231782</v>
      </c>
      <c r="J34" s="72">
        <v>366271</v>
      </c>
      <c r="K34" s="72">
        <v>145964</v>
      </c>
      <c r="L34" s="72">
        <v>26866</v>
      </c>
    </row>
    <row r="35" spans="1:12" ht="14.25" x14ac:dyDescent="0.25">
      <c r="A35" s="69"/>
      <c r="B35" s="70"/>
      <c r="C35" s="71" t="s">
        <v>60</v>
      </c>
      <c r="D35" s="71"/>
      <c r="E35" s="71"/>
      <c r="F35" s="72">
        <v>105064</v>
      </c>
      <c r="G35" s="72">
        <v>83071</v>
      </c>
      <c r="H35" s="72">
        <v>115797</v>
      </c>
      <c r="I35" s="72">
        <v>62256</v>
      </c>
      <c r="J35" s="72">
        <v>103394</v>
      </c>
      <c r="K35" s="72">
        <v>73592</v>
      </c>
      <c r="L35" s="72">
        <v>19976</v>
      </c>
    </row>
    <row r="36" spans="1:12" ht="14.25" customHeight="1" x14ac:dyDescent="0.25">
      <c r="A36" s="69"/>
      <c r="B36" s="70"/>
      <c r="C36" s="71" t="s">
        <v>61</v>
      </c>
      <c r="D36" s="71"/>
      <c r="E36" s="71"/>
      <c r="F36" s="72">
        <v>1927</v>
      </c>
      <c r="G36" s="72">
        <v>1443</v>
      </c>
      <c r="H36" s="72">
        <v>813</v>
      </c>
      <c r="I36" s="81">
        <v>0</v>
      </c>
      <c r="J36" s="81">
        <v>0</v>
      </c>
      <c r="K36" s="72">
        <v>0</v>
      </c>
      <c r="L36" s="72">
        <v>0</v>
      </c>
    </row>
    <row r="37" spans="1:12" ht="14.25" x14ac:dyDescent="0.25">
      <c r="A37" s="69"/>
      <c r="B37" s="70"/>
      <c r="C37" s="71" t="s">
        <v>62</v>
      </c>
      <c r="D37" s="71"/>
      <c r="E37" s="71"/>
      <c r="F37" s="82">
        <v>15156</v>
      </c>
      <c r="G37" s="82">
        <v>18796</v>
      </c>
      <c r="H37" s="82">
        <v>29908</v>
      </c>
      <c r="I37" s="82">
        <v>15169</v>
      </c>
      <c r="J37" s="82">
        <v>15297</v>
      </c>
      <c r="K37" s="82">
        <v>15476</v>
      </c>
      <c r="L37" s="82">
        <v>3338</v>
      </c>
    </row>
    <row r="38" spans="1:12" ht="14.25" x14ac:dyDescent="0.25">
      <c r="A38" s="73"/>
      <c r="B38" s="74"/>
      <c r="C38" s="75"/>
      <c r="D38" s="75"/>
      <c r="E38" s="75"/>
      <c r="F38" s="76"/>
      <c r="G38" s="76"/>
      <c r="H38" s="76"/>
      <c r="I38" s="76"/>
      <c r="J38" s="76"/>
      <c r="K38" s="76"/>
      <c r="L38" s="76"/>
    </row>
    <row r="39" spans="1:12" ht="14.25" x14ac:dyDescent="0.25">
      <c r="A39" s="83"/>
      <c r="B39" s="84"/>
      <c r="C39" s="75"/>
      <c r="D39" s="75"/>
      <c r="E39" s="75"/>
      <c r="F39" s="76"/>
      <c r="G39" s="76"/>
      <c r="H39" s="76"/>
      <c r="I39" s="76"/>
      <c r="J39" s="76"/>
      <c r="K39" s="76"/>
      <c r="L39" s="76"/>
    </row>
    <row r="40" spans="1:12" ht="14.25" x14ac:dyDescent="0.25">
      <c r="A40" s="80">
        <v>4</v>
      </c>
      <c r="B40" s="63" t="s">
        <v>63</v>
      </c>
      <c r="C40" s="78"/>
      <c r="D40" s="78"/>
      <c r="E40" s="78"/>
      <c r="F40" s="85">
        <f t="shared" ref="F40:J40" si="8">SUM(F41:F43)</f>
        <v>4976381</v>
      </c>
      <c r="G40" s="85">
        <f t="shared" si="8"/>
        <v>4836584</v>
      </c>
      <c r="H40" s="85">
        <f t="shared" si="8"/>
        <v>4483240</v>
      </c>
      <c r="I40" s="85">
        <f t="shared" si="8"/>
        <v>4833612</v>
      </c>
      <c r="J40" s="85">
        <f t="shared" si="8"/>
        <v>6018154</v>
      </c>
      <c r="K40" s="85">
        <f t="shared" ref="K40:L40" si="9">SUM(K41:K43)</f>
        <v>5700231</v>
      </c>
      <c r="L40" s="85">
        <f t="shared" si="9"/>
        <v>1608421</v>
      </c>
    </row>
    <row r="41" spans="1:12" ht="27.75" customHeight="1" x14ac:dyDescent="0.25">
      <c r="A41" s="86"/>
      <c r="B41" s="67"/>
      <c r="C41" s="179" t="s">
        <v>64</v>
      </c>
      <c r="D41" s="179"/>
      <c r="E41" s="179"/>
      <c r="F41" s="68">
        <v>285446</v>
      </c>
      <c r="G41" s="68">
        <v>229775</v>
      </c>
      <c r="H41" s="68">
        <v>201390</v>
      </c>
      <c r="I41" s="68">
        <v>274671</v>
      </c>
      <c r="J41" s="68">
        <v>359800</v>
      </c>
      <c r="K41" s="68">
        <v>356088</v>
      </c>
      <c r="L41" s="68">
        <v>82482</v>
      </c>
    </row>
    <row r="42" spans="1:12" ht="25.5" customHeight="1" x14ac:dyDescent="0.25">
      <c r="A42" s="87"/>
      <c r="B42" s="71"/>
      <c r="C42" s="174" t="s">
        <v>65</v>
      </c>
      <c r="D42" s="174"/>
      <c r="E42" s="174"/>
      <c r="F42" s="72">
        <v>4631037</v>
      </c>
      <c r="G42" s="72">
        <v>4589931</v>
      </c>
      <c r="H42" s="72">
        <v>4278251</v>
      </c>
      <c r="I42" s="72">
        <v>4558941</v>
      </c>
      <c r="J42" s="72">
        <v>5658354</v>
      </c>
      <c r="K42" s="72">
        <v>5344143</v>
      </c>
      <c r="L42" s="72">
        <v>1525939</v>
      </c>
    </row>
    <row r="43" spans="1:12" ht="14.25" x14ac:dyDescent="0.25">
      <c r="A43" s="87"/>
      <c r="B43" s="71"/>
      <c r="C43" s="71" t="s">
        <v>66</v>
      </c>
      <c r="D43" s="71"/>
      <c r="E43" s="71"/>
      <c r="F43" s="72">
        <v>59898</v>
      </c>
      <c r="G43" s="72">
        <v>16878</v>
      </c>
      <c r="H43" s="72">
        <v>3599</v>
      </c>
      <c r="I43" s="81">
        <v>0</v>
      </c>
      <c r="J43" s="81">
        <v>0</v>
      </c>
      <c r="K43" s="81">
        <v>0</v>
      </c>
      <c r="L43" s="81">
        <v>0</v>
      </c>
    </row>
    <row r="44" spans="1:12" ht="15" thickBot="1" x14ac:dyDescent="0.3">
      <c r="A44" s="88"/>
      <c r="B44" s="89"/>
      <c r="C44" s="89"/>
      <c r="D44" s="89"/>
      <c r="E44" s="89"/>
      <c r="F44" s="90"/>
      <c r="G44" s="90"/>
      <c r="H44" s="90"/>
      <c r="I44" s="90"/>
      <c r="J44" s="90"/>
      <c r="K44" s="90"/>
      <c r="L44" s="90"/>
    </row>
    <row r="45" spans="1:12" ht="11.25" customHeight="1" thickBot="1" x14ac:dyDescent="0.3">
      <c r="A45" s="57"/>
      <c r="B45" s="57"/>
      <c r="C45" s="57"/>
      <c r="D45" s="57"/>
      <c r="E45" s="57"/>
      <c r="F45" s="91"/>
      <c r="G45" s="91"/>
      <c r="H45" s="91"/>
    </row>
    <row r="46" spans="1:12" ht="17.25" customHeight="1" thickBot="1" x14ac:dyDescent="0.3">
      <c r="A46" s="175" t="s">
        <v>67</v>
      </c>
      <c r="B46" s="176"/>
      <c r="C46" s="176"/>
      <c r="D46" s="176"/>
      <c r="E46" s="176"/>
      <c r="F46" s="92">
        <f t="shared" ref="F46:J46" si="10">F40+F28+F18+F9</f>
        <v>23198332</v>
      </c>
      <c r="G46" s="92">
        <f t="shared" si="10"/>
        <v>23832684</v>
      </c>
      <c r="H46" s="92">
        <f t="shared" si="10"/>
        <v>23190554</v>
      </c>
      <c r="I46" s="92">
        <f t="shared" si="10"/>
        <v>23434404</v>
      </c>
      <c r="J46" s="92">
        <f t="shared" si="10"/>
        <v>27463673</v>
      </c>
      <c r="K46" s="92">
        <f t="shared" ref="K46:L46" si="11">K40+K28+K18+K9</f>
        <v>27371835</v>
      </c>
      <c r="L46" s="92">
        <f t="shared" si="11"/>
        <v>6266089</v>
      </c>
    </row>
    <row r="47" spans="1:12" ht="18" customHeight="1" x14ac:dyDescent="0.25">
      <c r="A47" s="93" t="s">
        <v>96</v>
      </c>
      <c r="B47" s="93"/>
      <c r="C47" s="93"/>
      <c r="D47" s="93"/>
      <c r="E47" s="93"/>
    </row>
    <row r="48" spans="1:12" ht="14.25" x14ac:dyDescent="0.25">
      <c r="A48" s="57"/>
      <c r="B48" s="57"/>
      <c r="C48" s="57"/>
      <c r="D48" s="57"/>
      <c r="E48" s="57"/>
    </row>
    <row r="49" spans="1:5" ht="14.25" x14ac:dyDescent="0.25">
      <c r="A49" s="57"/>
      <c r="B49" s="57"/>
      <c r="C49" s="57"/>
      <c r="D49" s="57"/>
      <c r="E49" s="57"/>
    </row>
    <row r="50" spans="1:5" ht="14.25" x14ac:dyDescent="0.25">
      <c r="A50" s="57"/>
      <c r="B50" s="57"/>
      <c r="C50" s="57"/>
      <c r="D50" s="57"/>
      <c r="E50" s="57"/>
    </row>
    <row r="51" spans="1:5" ht="14.25" x14ac:dyDescent="0.25">
      <c r="A51" s="57"/>
      <c r="B51" s="57"/>
      <c r="C51" s="57"/>
      <c r="D51" s="57"/>
      <c r="E51" s="57"/>
    </row>
    <row r="52" spans="1:5" ht="14.25" x14ac:dyDescent="0.25">
      <c r="A52" s="57"/>
      <c r="B52" s="57"/>
      <c r="C52" s="57"/>
      <c r="D52" s="57"/>
      <c r="E52" s="57"/>
    </row>
    <row r="53" spans="1:5" ht="14.25" x14ac:dyDescent="0.25">
      <c r="A53" s="57"/>
      <c r="B53" s="57"/>
      <c r="C53" s="57"/>
      <c r="D53" s="57"/>
      <c r="E53" s="57"/>
    </row>
  </sheetData>
  <mergeCells count="9">
    <mergeCell ref="C42:E42"/>
    <mergeCell ref="A46:E46"/>
    <mergeCell ref="A6:E6"/>
    <mergeCell ref="C41:E41"/>
    <mergeCell ref="B5:L5"/>
    <mergeCell ref="A4:L4"/>
    <mergeCell ref="C3:L3"/>
    <mergeCell ref="A2:L2"/>
    <mergeCell ref="A1:L1"/>
  </mergeCells>
  <printOptions horizontalCentered="1"/>
  <pageMargins left="0.27559055118110237" right="0.23622047244094491" top="0.27559055118110237" bottom="0.74803149606299213" header="0.51181102362204722" footer="0.27559055118110237"/>
  <pageSetup scale="62" orientation="portrait" r:id="rId1"/>
  <headerFooter alignWithMargins="0">
    <oddFooter>&amp;C&amp;16C.P. Lizbeth M. Alavez Góngora
Directora General de Contabilidad Gubernamental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H33"/>
  <sheetViews>
    <sheetView zoomScaleNormal="100" zoomScaleSheetLayoutView="100" workbookViewId="0">
      <pane xSplit="1" topLeftCell="B1" activePane="topRight" state="frozen"/>
      <selection pane="topRight" activeCell="J15" sqref="J15"/>
    </sheetView>
  </sheetViews>
  <sheetFormatPr baseColWidth="10" defaultRowHeight="16.5" x14ac:dyDescent="0.3"/>
  <cols>
    <col min="1" max="1" width="52.42578125" style="16" customWidth="1"/>
    <col min="2" max="8" width="15.5703125" style="16" customWidth="1"/>
    <col min="9" max="16384" width="11.42578125" style="16"/>
  </cols>
  <sheetData>
    <row r="1" spans="1:8" x14ac:dyDescent="0.3">
      <c r="A1" s="5"/>
      <c r="B1" s="5"/>
      <c r="C1" s="5"/>
      <c r="D1" s="5"/>
      <c r="E1" s="5"/>
      <c r="F1" s="5"/>
      <c r="G1" s="5"/>
    </row>
    <row r="2" spans="1:8" x14ac:dyDescent="0.3">
      <c r="A2" s="167" t="s">
        <v>99</v>
      </c>
      <c r="B2" s="167"/>
      <c r="C2" s="167"/>
      <c r="D2" s="167"/>
      <c r="E2" s="167"/>
      <c r="F2" s="167"/>
      <c r="G2" s="167"/>
      <c r="H2" s="167"/>
    </row>
    <row r="3" spans="1:8" x14ac:dyDescent="0.3">
      <c r="A3" s="170" t="s">
        <v>100</v>
      </c>
      <c r="B3" s="170"/>
      <c r="C3" s="170"/>
      <c r="D3" s="170"/>
      <c r="E3" s="170"/>
      <c r="F3" s="170"/>
      <c r="G3" s="170"/>
      <c r="H3" s="170"/>
    </row>
    <row r="4" spans="1:8" x14ac:dyDescent="0.3">
      <c r="A4" s="170" t="s">
        <v>187</v>
      </c>
      <c r="B4" s="170"/>
      <c r="C4" s="170"/>
      <c r="D4" s="170"/>
      <c r="E4" s="170"/>
      <c r="F4" s="170"/>
      <c r="G4" s="170"/>
      <c r="H4" s="170"/>
    </row>
    <row r="5" spans="1:8" x14ac:dyDescent="0.3">
      <c r="A5" s="170" t="s">
        <v>0</v>
      </c>
      <c r="B5" s="170"/>
      <c r="C5" s="170"/>
      <c r="D5" s="170"/>
      <c r="E5" s="170"/>
      <c r="F5" s="170"/>
      <c r="G5" s="170"/>
      <c r="H5" s="170"/>
    </row>
    <row r="6" spans="1:8" ht="12" customHeight="1" thickBot="1" x14ac:dyDescent="0.35">
      <c r="A6" s="169"/>
      <c r="B6" s="169"/>
      <c r="C6" s="169"/>
      <c r="D6" s="169"/>
      <c r="E6" s="169"/>
      <c r="F6" s="169"/>
      <c r="G6" s="169"/>
      <c r="H6" s="169"/>
    </row>
    <row r="7" spans="1:8" ht="35.25" customHeight="1" thickBot="1" x14ac:dyDescent="0.35">
      <c r="A7" s="1" t="s">
        <v>1</v>
      </c>
      <c r="B7" s="2">
        <f>'INGRESOS TOTALES'!B7</f>
        <v>2019</v>
      </c>
      <c r="C7" s="2">
        <v>2020</v>
      </c>
      <c r="D7" s="2">
        <v>2021</v>
      </c>
      <c r="E7" s="2">
        <v>2022</v>
      </c>
      <c r="F7" s="2">
        <v>2023</v>
      </c>
      <c r="G7" s="2">
        <v>2024</v>
      </c>
      <c r="H7" s="3" t="s">
        <v>186</v>
      </c>
    </row>
    <row r="8" spans="1:8" ht="9.9499999999999993" customHeight="1" x14ac:dyDescent="0.3">
      <c r="A8" s="4"/>
      <c r="B8" s="5"/>
      <c r="C8" s="5"/>
      <c r="D8" s="5"/>
      <c r="E8" s="5"/>
      <c r="F8" s="5"/>
      <c r="G8" s="5"/>
      <c r="H8" s="165"/>
    </row>
    <row r="9" spans="1:8" x14ac:dyDescent="0.3">
      <c r="A9" s="103" t="s">
        <v>101</v>
      </c>
      <c r="B9" s="104">
        <f t="shared" ref="B9:G9" si="0">B11+B28</f>
        <v>2400779</v>
      </c>
      <c r="C9" s="104">
        <f t="shared" si="0"/>
        <v>2271323.5142000001</v>
      </c>
      <c r="D9" s="104">
        <f t="shared" si="0"/>
        <v>2367118</v>
      </c>
      <c r="E9" s="104">
        <f t="shared" si="0"/>
        <v>3070643</v>
      </c>
      <c r="F9" s="104">
        <f t="shared" si="0"/>
        <v>4018975</v>
      </c>
      <c r="G9" s="104">
        <f t="shared" si="0"/>
        <v>4110594</v>
      </c>
      <c r="H9" s="104">
        <f t="shared" ref="H9" si="1">H11+H28</f>
        <v>1092650</v>
      </c>
    </row>
    <row r="10" spans="1:8" ht="9.75" customHeight="1" x14ac:dyDescent="0.3">
      <c r="A10" s="4"/>
      <c r="B10" s="8"/>
      <c r="C10" s="8"/>
      <c r="D10" s="8"/>
      <c r="E10" s="8"/>
      <c r="F10" s="8"/>
      <c r="G10" s="8"/>
      <c r="H10" s="8"/>
    </row>
    <row r="11" spans="1:8" x14ac:dyDescent="0.3">
      <c r="A11" s="118" t="s">
        <v>169</v>
      </c>
      <c r="B11" s="119">
        <f t="shared" ref="B11:F11" si="2">B12+B16+B20+B22+B25+B23</f>
        <v>1663901</v>
      </c>
      <c r="C11" s="119">
        <f t="shared" si="2"/>
        <v>1607999.5142000001</v>
      </c>
      <c r="D11" s="119">
        <f t="shared" si="2"/>
        <v>1680945</v>
      </c>
      <c r="E11" s="119">
        <f t="shared" si="2"/>
        <v>2118022</v>
      </c>
      <c r="F11" s="119">
        <f t="shared" si="2"/>
        <v>2486939</v>
      </c>
      <c r="G11" s="119">
        <f>G12+G16+G20+G22+G25+G23</f>
        <v>2604028</v>
      </c>
      <c r="H11" s="119">
        <f>H12+H16+H20+H22+H25+H23</f>
        <v>664185</v>
      </c>
    </row>
    <row r="12" spans="1:8" s="50" customFormat="1" x14ac:dyDescent="0.3">
      <c r="A12" s="115" t="s">
        <v>156</v>
      </c>
      <c r="B12" s="120">
        <f t="shared" ref="B12:G12" si="3">SUM(B13:B15)</f>
        <v>23821</v>
      </c>
      <c r="C12" s="120">
        <f t="shared" si="3"/>
        <v>16995</v>
      </c>
      <c r="D12" s="120">
        <f t="shared" si="3"/>
        <v>22603</v>
      </c>
      <c r="E12" s="120">
        <f t="shared" si="3"/>
        <v>29976</v>
      </c>
      <c r="F12" s="120">
        <f t="shared" si="3"/>
        <v>32808</v>
      </c>
      <c r="G12" s="120">
        <f t="shared" si="3"/>
        <v>34870</v>
      </c>
      <c r="H12" s="120">
        <f t="shared" ref="H12" si="4">SUM(H13:H15)</f>
        <v>7268</v>
      </c>
    </row>
    <row r="13" spans="1:8" x14ac:dyDescent="0.3">
      <c r="A13" s="121" t="s">
        <v>170</v>
      </c>
      <c r="B13" s="47">
        <v>424</v>
      </c>
      <c r="C13" s="47">
        <v>270</v>
      </c>
      <c r="D13" s="47">
        <v>255</v>
      </c>
      <c r="E13" s="47">
        <v>289</v>
      </c>
      <c r="F13" s="47">
        <v>306</v>
      </c>
      <c r="G13" s="47">
        <v>331</v>
      </c>
      <c r="H13" s="47">
        <v>84</v>
      </c>
    </row>
    <row r="14" spans="1:8" x14ac:dyDescent="0.3">
      <c r="A14" s="121" t="s">
        <v>2</v>
      </c>
      <c r="B14" s="47">
        <v>13200</v>
      </c>
      <c r="C14" s="47">
        <v>10771</v>
      </c>
      <c r="D14" s="47">
        <v>13603</v>
      </c>
      <c r="E14" s="47">
        <v>14977</v>
      </c>
      <c r="F14" s="47">
        <v>16917</v>
      </c>
      <c r="G14" s="47">
        <v>18731</v>
      </c>
      <c r="H14" s="47">
        <v>4133</v>
      </c>
    </row>
    <row r="15" spans="1:8" ht="28.5" x14ac:dyDescent="0.3">
      <c r="A15" s="122" t="s">
        <v>102</v>
      </c>
      <c r="B15" s="47">
        <v>10197</v>
      </c>
      <c r="C15" s="47">
        <v>5954</v>
      </c>
      <c r="D15" s="47">
        <v>8745</v>
      </c>
      <c r="E15" s="47">
        <v>14710</v>
      </c>
      <c r="F15" s="47">
        <v>15585</v>
      </c>
      <c r="G15" s="47">
        <v>15808</v>
      </c>
      <c r="H15" s="47">
        <v>3051</v>
      </c>
    </row>
    <row r="16" spans="1:8" x14ac:dyDescent="0.3">
      <c r="A16" s="114" t="s">
        <v>157</v>
      </c>
      <c r="B16" s="120">
        <f t="shared" ref="B16:G16" si="5">SUM(B17:B19)</f>
        <v>28912</v>
      </c>
      <c r="C16" s="120">
        <f t="shared" si="5"/>
        <v>11586</v>
      </c>
      <c r="D16" s="120">
        <f t="shared" si="5"/>
        <v>19368</v>
      </c>
      <c r="E16" s="120">
        <f t="shared" si="5"/>
        <v>156807</v>
      </c>
      <c r="F16" s="120">
        <f t="shared" si="5"/>
        <v>189044</v>
      </c>
      <c r="G16" s="120">
        <f t="shared" si="5"/>
        <v>68682</v>
      </c>
      <c r="H16" s="120">
        <f t="shared" ref="H16" si="6">SUM(H17:H19)</f>
        <v>9726</v>
      </c>
    </row>
    <row r="17" spans="1:8" x14ac:dyDescent="0.3">
      <c r="A17" s="121" t="s">
        <v>171</v>
      </c>
      <c r="B17" s="47">
        <v>528</v>
      </c>
      <c r="C17" s="47">
        <v>323</v>
      </c>
      <c r="D17" s="47">
        <v>4719</v>
      </c>
      <c r="E17" s="47">
        <v>137346</v>
      </c>
      <c r="F17" s="47">
        <v>167438</v>
      </c>
      <c r="G17" s="47">
        <v>48136</v>
      </c>
      <c r="H17" s="47">
        <v>4979</v>
      </c>
    </row>
    <row r="18" spans="1:8" x14ac:dyDescent="0.3">
      <c r="A18" s="121" t="s">
        <v>103</v>
      </c>
      <c r="B18" s="47">
        <v>6021</v>
      </c>
      <c r="C18" s="47">
        <v>4571</v>
      </c>
      <c r="D18" s="47">
        <v>6730</v>
      </c>
      <c r="E18" s="47">
        <v>8449</v>
      </c>
      <c r="F18" s="47">
        <v>9692</v>
      </c>
      <c r="G18" s="47">
        <v>9840</v>
      </c>
      <c r="H18" s="47">
        <v>3157</v>
      </c>
    </row>
    <row r="19" spans="1:8" x14ac:dyDescent="0.3">
      <c r="A19" s="121" t="s">
        <v>9</v>
      </c>
      <c r="B19" s="47">
        <v>22363</v>
      </c>
      <c r="C19" s="47">
        <v>6692</v>
      </c>
      <c r="D19" s="47">
        <v>7919</v>
      </c>
      <c r="E19" s="47">
        <v>11012</v>
      </c>
      <c r="F19" s="47">
        <v>11914</v>
      </c>
      <c r="G19" s="47">
        <v>10706</v>
      </c>
      <c r="H19" s="47">
        <v>1590</v>
      </c>
    </row>
    <row r="20" spans="1:8" x14ac:dyDescent="0.3">
      <c r="A20" s="115" t="s">
        <v>158</v>
      </c>
      <c r="B20" s="120">
        <f t="shared" ref="B20:H20" si="7">SUM(B21)</f>
        <v>1213594</v>
      </c>
      <c r="C20" s="120">
        <f t="shared" si="7"/>
        <v>1181324</v>
      </c>
      <c r="D20" s="120">
        <f t="shared" si="7"/>
        <v>1225481</v>
      </c>
      <c r="E20" s="120">
        <f t="shared" si="7"/>
        <v>1444346</v>
      </c>
      <c r="F20" s="120">
        <f t="shared" si="7"/>
        <v>1696573</v>
      </c>
      <c r="G20" s="120">
        <f t="shared" si="7"/>
        <v>1875614</v>
      </c>
      <c r="H20" s="120">
        <f t="shared" si="7"/>
        <v>484841</v>
      </c>
    </row>
    <row r="21" spans="1:8" x14ac:dyDescent="0.3">
      <c r="A21" s="121" t="s">
        <v>4</v>
      </c>
      <c r="B21" s="47">
        <v>1213594</v>
      </c>
      <c r="C21" s="47">
        <v>1181324</v>
      </c>
      <c r="D21" s="47">
        <v>1225481</v>
      </c>
      <c r="E21" s="47">
        <v>1444346</v>
      </c>
      <c r="F21" s="47">
        <v>1696573</v>
      </c>
      <c r="G21" s="47">
        <v>1875614</v>
      </c>
      <c r="H21" s="47">
        <v>484841</v>
      </c>
    </row>
    <row r="22" spans="1:8" x14ac:dyDescent="0.3">
      <c r="A22" s="115" t="s">
        <v>159</v>
      </c>
      <c r="B22" s="120">
        <v>17871</v>
      </c>
      <c r="C22" s="120">
        <v>16367.5142</v>
      </c>
      <c r="D22" s="120">
        <v>8909</v>
      </c>
      <c r="E22" s="120">
        <v>8628</v>
      </c>
      <c r="F22" s="120">
        <v>6827</v>
      </c>
      <c r="G22" s="120">
        <v>6104</v>
      </c>
      <c r="H22" s="120">
        <v>2662</v>
      </c>
    </row>
    <row r="23" spans="1:8" x14ac:dyDescent="0.3">
      <c r="A23" s="115" t="s">
        <v>160</v>
      </c>
      <c r="B23" s="120">
        <f t="shared" ref="B23:H23" si="8">SUM(B24)</f>
        <v>378731</v>
      </c>
      <c r="C23" s="120">
        <f t="shared" si="8"/>
        <v>381562</v>
      </c>
      <c r="D23" s="120">
        <f t="shared" si="8"/>
        <v>404529</v>
      </c>
      <c r="E23" s="120">
        <f t="shared" si="8"/>
        <v>478229</v>
      </c>
      <c r="F23" s="120">
        <f t="shared" si="8"/>
        <v>561604</v>
      </c>
      <c r="G23" s="120">
        <f t="shared" si="8"/>
        <v>618758</v>
      </c>
      <c r="H23" s="120">
        <f t="shared" si="8"/>
        <v>159688</v>
      </c>
    </row>
    <row r="24" spans="1:8" ht="28.5" x14ac:dyDescent="0.3">
      <c r="A24" s="122" t="s">
        <v>8</v>
      </c>
      <c r="B24" s="47">
        <v>378731</v>
      </c>
      <c r="C24" s="47">
        <v>381562</v>
      </c>
      <c r="D24" s="47">
        <v>404529</v>
      </c>
      <c r="E24" s="47">
        <v>478229</v>
      </c>
      <c r="F24" s="47">
        <v>561604</v>
      </c>
      <c r="G24" s="47">
        <v>618758</v>
      </c>
      <c r="H24" s="47">
        <v>159688</v>
      </c>
    </row>
    <row r="25" spans="1:8" ht="52.5" customHeight="1" x14ac:dyDescent="0.3">
      <c r="A25" s="117" t="s">
        <v>172</v>
      </c>
      <c r="B25" s="123">
        <f t="shared" ref="B25:H25" si="9">SUM(B26)</f>
        <v>972</v>
      </c>
      <c r="C25" s="123">
        <f t="shared" si="9"/>
        <v>165</v>
      </c>
      <c r="D25" s="123">
        <f t="shared" si="9"/>
        <v>55</v>
      </c>
      <c r="E25" s="123">
        <f t="shared" si="9"/>
        <v>36</v>
      </c>
      <c r="F25" s="123">
        <f t="shared" si="9"/>
        <v>83</v>
      </c>
      <c r="G25" s="123">
        <f t="shared" si="9"/>
        <v>0</v>
      </c>
      <c r="H25" s="123">
        <f t="shared" si="9"/>
        <v>0</v>
      </c>
    </row>
    <row r="26" spans="1:8" x14ac:dyDescent="0.3">
      <c r="A26" s="121" t="s">
        <v>3</v>
      </c>
      <c r="B26" s="47">
        <v>972</v>
      </c>
      <c r="C26" s="47">
        <v>165</v>
      </c>
      <c r="D26" s="47">
        <v>55</v>
      </c>
      <c r="E26" s="47">
        <v>36</v>
      </c>
      <c r="F26" s="47">
        <v>83</v>
      </c>
      <c r="G26" s="47">
        <v>0</v>
      </c>
      <c r="H26" s="47">
        <v>0</v>
      </c>
    </row>
    <row r="27" spans="1:8" ht="6" customHeight="1" x14ac:dyDescent="0.3">
      <c r="A27" s="11"/>
      <c r="B27" s="10"/>
      <c r="C27" s="10"/>
      <c r="D27" s="10"/>
      <c r="E27" s="10"/>
      <c r="F27" s="10"/>
      <c r="G27" s="10"/>
      <c r="H27" s="10"/>
    </row>
    <row r="28" spans="1:8" x14ac:dyDescent="0.3">
      <c r="A28" s="118" t="s">
        <v>173</v>
      </c>
      <c r="B28" s="119">
        <f t="shared" ref="B28:G28" si="10">SUM(B29:B31)</f>
        <v>736878</v>
      </c>
      <c r="C28" s="119">
        <f t="shared" si="10"/>
        <v>663324</v>
      </c>
      <c r="D28" s="119">
        <f t="shared" si="10"/>
        <v>686173</v>
      </c>
      <c r="E28" s="119">
        <f t="shared" si="10"/>
        <v>952621</v>
      </c>
      <c r="F28" s="119">
        <f t="shared" si="10"/>
        <v>1532036</v>
      </c>
      <c r="G28" s="119">
        <f t="shared" si="10"/>
        <v>1506566</v>
      </c>
      <c r="H28" s="119">
        <f t="shared" ref="H28" si="11">SUM(H29:H31)</f>
        <v>428465</v>
      </c>
    </row>
    <row r="29" spans="1:8" x14ac:dyDescent="0.3">
      <c r="A29" s="115" t="s">
        <v>5</v>
      </c>
      <c r="B29" s="120">
        <f>DERECHOS!B9</f>
        <v>439500</v>
      </c>
      <c r="C29" s="120">
        <f>DERECHOS!C9</f>
        <v>445215</v>
      </c>
      <c r="D29" s="120">
        <f>DERECHOS!D9</f>
        <v>520817</v>
      </c>
      <c r="E29" s="120">
        <f>DERECHOS!E9</f>
        <v>607584</v>
      </c>
      <c r="F29" s="120">
        <f>DERECHOS!F9</f>
        <v>816808</v>
      </c>
      <c r="G29" s="120">
        <f>DERECHOS!G9</f>
        <v>693458</v>
      </c>
      <c r="H29" s="120">
        <f>DERECHOS!H9</f>
        <v>218714</v>
      </c>
    </row>
    <row r="30" spans="1:8" x14ac:dyDescent="0.3">
      <c r="A30" s="115" t="s">
        <v>6</v>
      </c>
      <c r="B30" s="120">
        <v>183562</v>
      </c>
      <c r="C30" s="120">
        <v>139606</v>
      </c>
      <c r="D30" s="120">
        <v>79544</v>
      </c>
      <c r="E30" s="120">
        <v>255631</v>
      </c>
      <c r="F30" s="120">
        <v>530623</v>
      </c>
      <c r="G30" s="120">
        <v>668582</v>
      </c>
      <c r="H30" s="120">
        <v>157129</v>
      </c>
    </row>
    <row r="31" spans="1:8" x14ac:dyDescent="0.3">
      <c r="A31" s="102" t="s">
        <v>7</v>
      </c>
      <c r="B31" s="105">
        <f>APROVECHAMIENTOS!B9</f>
        <v>113816</v>
      </c>
      <c r="C31" s="105">
        <f>APROVECHAMIENTOS!C9</f>
        <v>78503</v>
      </c>
      <c r="D31" s="105">
        <f>APROVECHAMIENTOS!D9</f>
        <v>85812</v>
      </c>
      <c r="E31" s="105">
        <f>APROVECHAMIENTOS!E9</f>
        <v>89406</v>
      </c>
      <c r="F31" s="105">
        <f>APROVECHAMIENTOS!F9</f>
        <v>184605</v>
      </c>
      <c r="G31" s="105">
        <f>APROVECHAMIENTOS!G9</f>
        <v>144526</v>
      </c>
      <c r="H31" s="166">
        <f>APROVECHAMIENTOS!H9</f>
        <v>52622</v>
      </c>
    </row>
    <row r="32" spans="1:8" x14ac:dyDescent="0.3">
      <c r="A32" s="13" t="s">
        <v>91</v>
      </c>
      <c r="B32" s="14"/>
      <c r="C32" s="14"/>
      <c r="D32" s="14"/>
      <c r="E32" s="14"/>
      <c r="F32" s="14"/>
      <c r="G32" s="14"/>
    </row>
    <row r="33" spans="1:1" x14ac:dyDescent="0.3">
      <c r="A33" s="96" t="s">
        <v>97</v>
      </c>
    </row>
  </sheetData>
  <mergeCells count="5">
    <mergeCell ref="A2:H2"/>
    <mergeCell ref="A3:H3"/>
    <mergeCell ref="A4:H4"/>
    <mergeCell ref="A5:H5"/>
    <mergeCell ref="A6:H6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&amp;C&amp;16C.P. Lizbeth M. Alavez Góngora
Directora General de Contabilidad Gubernamental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H27"/>
  <sheetViews>
    <sheetView zoomScaleNormal="100" zoomScaleSheetLayoutView="71" workbookViewId="0">
      <pane xSplit="1" topLeftCell="B1" activePane="topRight" state="frozen"/>
      <selection activeCell="A2" sqref="A2"/>
      <selection pane="topRight" activeCell="F17" sqref="F17"/>
    </sheetView>
  </sheetViews>
  <sheetFormatPr baseColWidth="10" defaultRowHeight="16.5" x14ac:dyDescent="0.3"/>
  <cols>
    <col min="1" max="1" width="64" style="16" customWidth="1"/>
    <col min="2" max="6" width="13.85546875" style="16" customWidth="1"/>
    <col min="7" max="7" width="14.85546875" style="16" customWidth="1"/>
    <col min="8" max="8" width="15.7109375" style="16" customWidth="1"/>
    <col min="9" max="16384" width="11.42578125" style="16"/>
  </cols>
  <sheetData>
    <row r="1" spans="1:8" x14ac:dyDescent="0.3">
      <c r="A1" s="5"/>
      <c r="B1" s="5"/>
      <c r="C1" s="5"/>
      <c r="D1" s="5"/>
    </row>
    <row r="2" spans="1:8" x14ac:dyDescent="0.3">
      <c r="A2" s="167" t="s">
        <v>99</v>
      </c>
      <c r="B2" s="167"/>
      <c r="C2" s="167"/>
      <c r="D2" s="167"/>
      <c r="E2" s="167"/>
      <c r="F2" s="167"/>
      <c r="G2" s="167"/>
      <c r="H2" s="167"/>
    </row>
    <row r="3" spans="1:8" x14ac:dyDescent="0.3">
      <c r="A3" s="170" t="s">
        <v>174</v>
      </c>
      <c r="B3" s="170"/>
      <c r="C3" s="170"/>
      <c r="D3" s="170"/>
      <c r="E3" s="170"/>
      <c r="F3" s="170"/>
      <c r="G3" s="170"/>
      <c r="H3" s="170"/>
    </row>
    <row r="4" spans="1:8" x14ac:dyDescent="0.3">
      <c r="A4" s="170" t="s">
        <v>187</v>
      </c>
      <c r="B4" s="170"/>
      <c r="C4" s="170"/>
      <c r="D4" s="170"/>
      <c r="E4" s="170"/>
      <c r="F4" s="170"/>
      <c r="G4" s="170"/>
      <c r="H4" s="170"/>
    </row>
    <row r="5" spans="1:8" x14ac:dyDescent="0.3">
      <c r="A5" s="170" t="s">
        <v>0</v>
      </c>
      <c r="B5" s="170"/>
      <c r="C5" s="170"/>
      <c r="D5" s="170"/>
      <c r="E5" s="170"/>
      <c r="F5" s="170"/>
      <c r="G5" s="170"/>
      <c r="H5" s="170"/>
    </row>
    <row r="6" spans="1:8" ht="17.25" thickBot="1" x14ac:dyDescent="0.35">
      <c r="A6" s="169"/>
      <c r="B6" s="169"/>
      <c r="C6" s="169"/>
      <c r="D6" s="169"/>
      <c r="E6" s="169"/>
      <c r="F6" s="169"/>
      <c r="G6" s="169"/>
      <c r="H6" s="169"/>
    </row>
    <row r="7" spans="1:8" ht="35.25" customHeight="1" thickBot="1" x14ac:dyDescent="0.35">
      <c r="A7" s="1" t="s">
        <v>1</v>
      </c>
      <c r="B7" s="2">
        <f>'INGRESOS TOTALES'!B7</f>
        <v>2019</v>
      </c>
      <c r="C7" s="2">
        <f>'INGRESOS TOTALES'!C7</f>
        <v>2020</v>
      </c>
      <c r="D7" s="2">
        <v>2021</v>
      </c>
      <c r="E7" s="2">
        <v>2022</v>
      </c>
      <c r="F7" s="2">
        <v>2023</v>
      </c>
      <c r="G7" s="2">
        <v>2024</v>
      </c>
      <c r="H7" s="3" t="s">
        <v>186</v>
      </c>
    </row>
    <row r="8" spans="1:8" ht="9.9499999999999993" customHeight="1" x14ac:dyDescent="0.3">
      <c r="A8" s="4"/>
      <c r="B8" s="5"/>
      <c r="C8" s="5"/>
      <c r="D8" s="5"/>
    </row>
    <row r="9" spans="1:8" x14ac:dyDescent="0.3">
      <c r="A9" s="6" t="s">
        <v>175</v>
      </c>
      <c r="B9" s="7">
        <f t="shared" ref="B9:G9" si="0">B11+B15+B19+B21+B22+B24</f>
        <v>1663901</v>
      </c>
      <c r="C9" s="7">
        <f t="shared" si="0"/>
        <v>1607999.5142000001</v>
      </c>
      <c r="D9" s="7">
        <f t="shared" si="0"/>
        <v>1680945</v>
      </c>
      <c r="E9" s="7">
        <f t="shared" si="0"/>
        <v>2118022</v>
      </c>
      <c r="F9" s="7">
        <f t="shared" si="0"/>
        <v>2486939</v>
      </c>
      <c r="G9" s="7">
        <f t="shared" si="0"/>
        <v>2604028</v>
      </c>
      <c r="H9" s="7">
        <f t="shared" ref="H9" si="1">H11+H15+H19+H21+H22+H24</f>
        <v>664185</v>
      </c>
    </row>
    <row r="10" spans="1:8" ht="9.75" customHeight="1" x14ac:dyDescent="0.3">
      <c r="A10" s="109"/>
      <c r="B10" s="110"/>
      <c r="C10" s="110"/>
      <c r="D10" s="110"/>
      <c r="E10" s="110"/>
      <c r="F10" s="110"/>
      <c r="G10" s="110"/>
      <c r="H10" s="110"/>
    </row>
    <row r="11" spans="1:8" ht="15" customHeight="1" x14ac:dyDescent="0.3">
      <c r="A11" s="112" t="s">
        <v>156</v>
      </c>
      <c r="B11" s="106">
        <f t="shared" ref="B11:G11" si="2">SUM(B12:B14)</f>
        <v>23821</v>
      </c>
      <c r="C11" s="106">
        <f t="shared" si="2"/>
        <v>16995</v>
      </c>
      <c r="D11" s="106">
        <f t="shared" si="2"/>
        <v>22603</v>
      </c>
      <c r="E11" s="106">
        <f t="shared" si="2"/>
        <v>29976</v>
      </c>
      <c r="F11" s="106">
        <f t="shared" si="2"/>
        <v>32808</v>
      </c>
      <c r="G11" s="106">
        <f t="shared" si="2"/>
        <v>34870</v>
      </c>
      <c r="H11" s="106">
        <f t="shared" ref="H11" si="3">SUM(H12:H14)</f>
        <v>7268</v>
      </c>
    </row>
    <row r="12" spans="1:8" ht="15" customHeight="1" x14ac:dyDescent="0.3">
      <c r="A12" s="113" t="s">
        <v>176</v>
      </c>
      <c r="B12" s="9">
        <f>'INGRESOS FL'!B13</f>
        <v>424</v>
      </c>
      <c r="C12" s="9">
        <f>'INGRESOS FL'!C13</f>
        <v>270</v>
      </c>
      <c r="D12" s="9">
        <f>'INGRESOS FL'!D13</f>
        <v>255</v>
      </c>
      <c r="E12" s="9">
        <f>'INGRESOS FL'!E13</f>
        <v>289</v>
      </c>
      <c r="F12" s="9">
        <f>'INGRESOS FL'!F13</f>
        <v>306</v>
      </c>
      <c r="G12" s="9">
        <f>'INGRESOS FL'!G13</f>
        <v>331</v>
      </c>
      <c r="H12" s="9">
        <f>'INGRESOS FL'!H13</f>
        <v>84</v>
      </c>
    </row>
    <row r="13" spans="1:8" ht="15" customHeight="1" x14ac:dyDescent="0.3">
      <c r="A13" s="113" t="s">
        <v>2</v>
      </c>
      <c r="B13" s="24">
        <f>'INGRESOS FL'!B14</f>
        <v>13200</v>
      </c>
      <c r="C13" s="24">
        <f>'INGRESOS FL'!C14</f>
        <v>10771</v>
      </c>
      <c r="D13" s="24">
        <f>'INGRESOS FL'!D14</f>
        <v>13603</v>
      </c>
      <c r="E13" s="24">
        <f>'INGRESOS FL'!E14</f>
        <v>14977</v>
      </c>
      <c r="F13" s="24">
        <f>'INGRESOS FL'!F14</f>
        <v>16917</v>
      </c>
      <c r="G13" s="24">
        <f>'INGRESOS FL'!G14</f>
        <v>18731</v>
      </c>
      <c r="H13" s="24">
        <f>'INGRESOS FL'!H14</f>
        <v>4133</v>
      </c>
    </row>
    <row r="14" spans="1:8" ht="15" customHeight="1" x14ac:dyDescent="0.3">
      <c r="A14" s="113" t="s">
        <v>102</v>
      </c>
      <c r="B14" s="24">
        <f>'INGRESOS FL'!B15</f>
        <v>10197</v>
      </c>
      <c r="C14" s="24">
        <f>'INGRESOS FL'!C15</f>
        <v>5954</v>
      </c>
      <c r="D14" s="24">
        <f>'INGRESOS FL'!D15</f>
        <v>8745</v>
      </c>
      <c r="E14" s="24">
        <f>'INGRESOS FL'!E15</f>
        <v>14710</v>
      </c>
      <c r="F14" s="24">
        <f>'INGRESOS FL'!F15</f>
        <v>15585</v>
      </c>
      <c r="G14" s="24">
        <f>'INGRESOS FL'!G15</f>
        <v>15808</v>
      </c>
      <c r="H14" s="24">
        <f>'INGRESOS FL'!H15</f>
        <v>3051</v>
      </c>
    </row>
    <row r="15" spans="1:8" ht="15" customHeight="1" x14ac:dyDescent="0.3">
      <c r="A15" s="114" t="s">
        <v>157</v>
      </c>
      <c r="B15" s="105">
        <f t="shared" ref="B15:G15" si="4">SUM(B16:B18)</f>
        <v>28912</v>
      </c>
      <c r="C15" s="105">
        <f t="shared" si="4"/>
        <v>11586</v>
      </c>
      <c r="D15" s="105">
        <f t="shared" si="4"/>
        <v>19368</v>
      </c>
      <c r="E15" s="105">
        <f t="shared" si="4"/>
        <v>156807</v>
      </c>
      <c r="F15" s="105">
        <f t="shared" si="4"/>
        <v>189044</v>
      </c>
      <c r="G15" s="105">
        <f t="shared" si="4"/>
        <v>68682</v>
      </c>
      <c r="H15" s="105">
        <f t="shared" ref="H15" si="5">SUM(H16:H18)</f>
        <v>9726</v>
      </c>
    </row>
    <row r="16" spans="1:8" ht="15" customHeight="1" x14ac:dyDescent="0.3">
      <c r="A16" s="113" t="s">
        <v>171</v>
      </c>
      <c r="B16" s="24">
        <f>'INGRESOS FL'!B17</f>
        <v>528</v>
      </c>
      <c r="C16" s="24">
        <f>'INGRESOS FL'!C17</f>
        <v>323</v>
      </c>
      <c r="D16" s="24">
        <f>'INGRESOS FL'!D17</f>
        <v>4719</v>
      </c>
      <c r="E16" s="24">
        <f>'INGRESOS FL'!E17</f>
        <v>137346</v>
      </c>
      <c r="F16" s="24">
        <f>'INGRESOS FL'!F17</f>
        <v>167438</v>
      </c>
      <c r="G16" s="24">
        <f>'INGRESOS FL'!G17</f>
        <v>48136</v>
      </c>
      <c r="H16" s="24">
        <f>'INGRESOS FL'!H17</f>
        <v>4979</v>
      </c>
    </row>
    <row r="17" spans="1:8" ht="15" customHeight="1" x14ac:dyDescent="0.3">
      <c r="A17" s="113" t="s">
        <v>103</v>
      </c>
      <c r="B17" s="24">
        <f>'INGRESOS FL'!B18</f>
        <v>6021</v>
      </c>
      <c r="C17" s="24">
        <f>'INGRESOS FL'!C18</f>
        <v>4571</v>
      </c>
      <c r="D17" s="24">
        <f>'INGRESOS FL'!D18</f>
        <v>6730</v>
      </c>
      <c r="E17" s="24">
        <f>'INGRESOS FL'!E18</f>
        <v>8449</v>
      </c>
      <c r="F17" s="24">
        <f>'INGRESOS FL'!F18</f>
        <v>9692</v>
      </c>
      <c r="G17" s="24">
        <f>'INGRESOS FL'!G18</f>
        <v>9840</v>
      </c>
      <c r="H17" s="24">
        <f>'INGRESOS FL'!H18</f>
        <v>3157</v>
      </c>
    </row>
    <row r="18" spans="1:8" ht="15" customHeight="1" x14ac:dyDescent="0.3">
      <c r="A18" s="113" t="s">
        <v>9</v>
      </c>
      <c r="B18" s="9">
        <f>'INGRESOS FL'!B19</f>
        <v>22363</v>
      </c>
      <c r="C18" s="9">
        <f>'INGRESOS FL'!C19</f>
        <v>6692</v>
      </c>
      <c r="D18" s="9">
        <f>'INGRESOS FL'!D19</f>
        <v>7919</v>
      </c>
      <c r="E18" s="9">
        <f>'INGRESOS FL'!E19</f>
        <v>11012</v>
      </c>
      <c r="F18" s="9">
        <f>'INGRESOS FL'!F19</f>
        <v>11914</v>
      </c>
      <c r="G18" s="9">
        <f>'INGRESOS FL'!G19</f>
        <v>10706</v>
      </c>
      <c r="H18" s="9">
        <f>'INGRESOS FL'!H19</f>
        <v>1590</v>
      </c>
    </row>
    <row r="19" spans="1:8" ht="15" customHeight="1" x14ac:dyDescent="0.3">
      <c r="A19" s="115" t="s">
        <v>158</v>
      </c>
      <c r="B19" s="105">
        <f t="shared" ref="B19:H19" si="6">SUM(B20)</f>
        <v>1213594</v>
      </c>
      <c r="C19" s="105">
        <f t="shared" si="6"/>
        <v>1181324</v>
      </c>
      <c r="D19" s="105">
        <f t="shared" si="6"/>
        <v>1225481</v>
      </c>
      <c r="E19" s="105">
        <f t="shared" si="6"/>
        <v>1444346</v>
      </c>
      <c r="F19" s="105">
        <f t="shared" si="6"/>
        <v>1696573</v>
      </c>
      <c r="G19" s="105">
        <f t="shared" si="6"/>
        <v>1875614</v>
      </c>
      <c r="H19" s="105">
        <f t="shared" si="6"/>
        <v>484841</v>
      </c>
    </row>
    <row r="20" spans="1:8" ht="15" customHeight="1" x14ac:dyDescent="0.3">
      <c r="A20" s="113" t="s">
        <v>4</v>
      </c>
      <c r="B20" s="24">
        <f>'INGRESOS FL'!B21</f>
        <v>1213594</v>
      </c>
      <c r="C20" s="24">
        <f>'INGRESOS FL'!C21</f>
        <v>1181324</v>
      </c>
      <c r="D20" s="24">
        <f>'INGRESOS FL'!D21</f>
        <v>1225481</v>
      </c>
      <c r="E20" s="24">
        <f>'INGRESOS FL'!E21</f>
        <v>1444346</v>
      </c>
      <c r="F20" s="24">
        <f>'INGRESOS FL'!F21</f>
        <v>1696573</v>
      </c>
      <c r="G20" s="24">
        <f>'INGRESOS FL'!G21</f>
        <v>1875614</v>
      </c>
      <c r="H20" s="24">
        <f>'INGRESOS FL'!H21</f>
        <v>484841</v>
      </c>
    </row>
    <row r="21" spans="1:8" ht="15" customHeight="1" x14ac:dyDescent="0.3">
      <c r="A21" s="115" t="s">
        <v>159</v>
      </c>
      <c r="B21" s="105">
        <f>'INGRESOS FL'!B22</f>
        <v>17871</v>
      </c>
      <c r="C21" s="105">
        <f>'INGRESOS FL'!C22</f>
        <v>16367.5142</v>
      </c>
      <c r="D21" s="105">
        <f>'INGRESOS FL'!D22</f>
        <v>8909</v>
      </c>
      <c r="E21" s="105">
        <f>'INGRESOS FL'!E22</f>
        <v>8628</v>
      </c>
      <c r="F21" s="105">
        <f>'INGRESOS FL'!F22</f>
        <v>6827</v>
      </c>
      <c r="G21" s="105">
        <f>'INGRESOS FL'!G22</f>
        <v>6104</v>
      </c>
      <c r="H21" s="105">
        <f>'INGRESOS FL'!H22</f>
        <v>2662</v>
      </c>
    </row>
    <row r="22" spans="1:8" ht="15" customHeight="1" x14ac:dyDescent="0.3">
      <c r="A22" s="115" t="s">
        <v>160</v>
      </c>
      <c r="B22" s="107">
        <f t="shared" ref="B22:H22" si="7">SUM(B23)</f>
        <v>378731</v>
      </c>
      <c r="C22" s="107">
        <f t="shared" si="7"/>
        <v>381562</v>
      </c>
      <c r="D22" s="107">
        <f t="shared" si="7"/>
        <v>404529</v>
      </c>
      <c r="E22" s="107">
        <f t="shared" si="7"/>
        <v>478229</v>
      </c>
      <c r="F22" s="107">
        <f t="shared" si="7"/>
        <v>561604</v>
      </c>
      <c r="G22" s="107">
        <f t="shared" si="7"/>
        <v>618758</v>
      </c>
      <c r="H22" s="107">
        <f t="shared" si="7"/>
        <v>159688</v>
      </c>
    </row>
    <row r="23" spans="1:8" ht="28.5" x14ac:dyDescent="0.3">
      <c r="A23" s="116" t="s">
        <v>8</v>
      </c>
      <c r="B23" s="24">
        <f>'INGRESOS FL'!B24</f>
        <v>378731</v>
      </c>
      <c r="C23" s="24">
        <f>'INGRESOS FL'!C24</f>
        <v>381562</v>
      </c>
      <c r="D23" s="24">
        <f>'INGRESOS FL'!D24</f>
        <v>404529</v>
      </c>
      <c r="E23" s="24">
        <f>'INGRESOS FL'!E24</f>
        <v>478229</v>
      </c>
      <c r="F23" s="24">
        <f>'INGRESOS FL'!F24</f>
        <v>561604</v>
      </c>
      <c r="G23" s="24">
        <f>'INGRESOS FL'!G24</f>
        <v>618758</v>
      </c>
      <c r="H23" s="24">
        <f>'INGRESOS FL'!H24</f>
        <v>159688</v>
      </c>
    </row>
    <row r="24" spans="1:8" ht="42.75" x14ac:dyDescent="0.3">
      <c r="A24" s="117" t="s">
        <v>172</v>
      </c>
      <c r="B24" s="111">
        <f t="shared" ref="B24:H24" si="8">SUM(B25)</f>
        <v>972</v>
      </c>
      <c r="C24" s="111">
        <f t="shared" si="8"/>
        <v>165</v>
      </c>
      <c r="D24" s="111">
        <f t="shared" si="8"/>
        <v>55</v>
      </c>
      <c r="E24" s="111">
        <f t="shared" si="8"/>
        <v>36</v>
      </c>
      <c r="F24" s="111">
        <f t="shared" si="8"/>
        <v>83</v>
      </c>
      <c r="G24" s="111">
        <f t="shared" si="8"/>
        <v>0</v>
      </c>
      <c r="H24" s="111">
        <f t="shared" si="8"/>
        <v>0</v>
      </c>
    </row>
    <row r="25" spans="1:8" x14ac:dyDescent="0.3">
      <c r="A25" s="33" t="s">
        <v>3</v>
      </c>
      <c r="B25" s="12">
        <f>'INGRESOS FL'!B26</f>
        <v>972</v>
      </c>
      <c r="C25" s="12">
        <f>'INGRESOS FL'!C26</f>
        <v>165</v>
      </c>
      <c r="D25" s="12">
        <f>'INGRESOS FL'!D26</f>
        <v>55</v>
      </c>
      <c r="E25" s="12">
        <f>'INGRESOS FL'!E26</f>
        <v>36</v>
      </c>
      <c r="F25" s="12">
        <f>'INGRESOS FL'!F26</f>
        <v>83</v>
      </c>
      <c r="G25" s="12">
        <f>'INGRESOS FL'!G26</f>
        <v>0</v>
      </c>
      <c r="H25" s="12">
        <f>'INGRESOS FL'!H26</f>
        <v>0</v>
      </c>
    </row>
    <row r="26" spans="1:8" x14ac:dyDescent="0.3">
      <c r="A26" s="15" t="s">
        <v>91</v>
      </c>
      <c r="B26" s="20"/>
      <c r="C26" s="20"/>
      <c r="D26" s="20"/>
      <c r="E26" s="20"/>
      <c r="F26" s="20"/>
      <c r="G26" s="20"/>
    </row>
    <row r="27" spans="1:8" x14ac:dyDescent="0.3">
      <c r="A27" s="96" t="s">
        <v>97</v>
      </c>
    </row>
  </sheetData>
  <mergeCells count="5">
    <mergeCell ref="A6:H6"/>
    <mergeCell ref="A5:H5"/>
    <mergeCell ref="A4:H4"/>
    <mergeCell ref="A3:H3"/>
    <mergeCell ref="A2:H2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&amp;C&amp;16C.P. Lizbeth M. Alavez Góngora
Directora General de Contabilidad Gubernamental</oddFooter>
  </headerFooter>
  <ignoredErrors>
    <ignoredError sqref="B23:G23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/>
    <pageSetUpPr fitToPage="1"/>
  </sheetPr>
  <dimension ref="A1:H14"/>
  <sheetViews>
    <sheetView zoomScaleNormal="100" workbookViewId="0">
      <pane xSplit="1" topLeftCell="B1" activePane="topRight" state="frozen"/>
      <selection pane="topRight" activeCell="H22" sqref="H22"/>
    </sheetView>
  </sheetViews>
  <sheetFormatPr baseColWidth="10" defaultRowHeight="16.5" x14ac:dyDescent="0.3"/>
  <cols>
    <col min="1" max="1" width="47.7109375" style="16" customWidth="1"/>
    <col min="2" max="6" width="13.5703125" style="16" customWidth="1"/>
    <col min="7" max="7" width="14.140625" style="16" customWidth="1"/>
    <col min="8" max="8" width="15.5703125" style="16" customWidth="1"/>
    <col min="9" max="16384" width="11.42578125" style="16"/>
  </cols>
  <sheetData>
    <row r="1" spans="1:8" x14ac:dyDescent="0.3">
      <c r="A1" s="5"/>
    </row>
    <row r="2" spans="1:8" x14ac:dyDescent="0.3">
      <c r="A2" s="167" t="s">
        <v>99</v>
      </c>
      <c r="B2" s="167"/>
      <c r="C2" s="167"/>
      <c r="D2" s="167"/>
      <c r="E2" s="167"/>
      <c r="F2" s="167"/>
      <c r="G2" s="167"/>
      <c r="H2" s="167"/>
    </row>
    <row r="3" spans="1:8" x14ac:dyDescent="0.3">
      <c r="A3" s="170" t="s">
        <v>104</v>
      </c>
      <c r="B3" s="170"/>
      <c r="C3" s="170"/>
      <c r="D3" s="170"/>
      <c r="E3" s="170"/>
      <c r="F3" s="170"/>
      <c r="G3" s="170"/>
      <c r="H3" s="170"/>
    </row>
    <row r="4" spans="1:8" x14ac:dyDescent="0.3">
      <c r="A4" s="170" t="s">
        <v>187</v>
      </c>
      <c r="B4" s="170"/>
      <c r="C4" s="170"/>
      <c r="D4" s="170"/>
      <c r="E4" s="170"/>
      <c r="F4" s="170"/>
      <c r="G4" s="170"/>
      <c r="H4" s="170"/>
    </row>
    <row r="5" spans="1:8" x14ac:dyDescent="0.3">
      <c r="A5" s="170" t="s">
        <v>0</v>
      </c>
      <c r="B5" s="170"/>
      <c r="C5" s="170"/>
      <c r="D5" s="170"/>
      <c r="E5" s="170"/>
      <c r="F5" s="170"/>
      <c r="G5" s="170"/>
      <c r="H5" s="170"/>
    </row>
    <row r="6" spans="1:8" ht="17.25" thickBot="1" x14ac:dyDescent="0.35">
      <c r="A6" s="169"/>
      <c r="B6" s="169"/>
      <c r="C6" s="169"/>
      <c r="D6" s="169"/>
      <c r="E6" s="169"/>
      <c r="F6" s="169"/>
      <c r="G6" s="169"/>
      <c r="H6" s="169"/>
    </row>
    <row r="7" spans="1:8" ht="35.25" customHeight="1" thickBot="1" x14ac:dyDescent="0.35">
      <c r="A7" s="1" t="s">
        <v>1</v>
      </c>
      <c r="B7" s="2">
        <f>'INGRESOS TOTALES'!B7</f>
        <v>2019</v>
      </c>
      <c r="C7" s="2">
        <f>'INGRESOS TOTALES'!C7</f>
        <v>2020</v>
      </c>
      <c r="D7" s="2">
        <f>'INGRESOS TOTALES'!D7</f>
        <v>2021</v>
      </c>
      <c r="E7" s="2">
        <f>'INGRESOS TOTALES'!E7</f>
        <v>2022</v>
      </c>
      <c r="F7" s="2">
        <v>2023</v>
      </c>
      <c r="G7" s="2">
        <v>2024</v>
      </c>
      <c r="H7" s="3" t="s">
        <v>186</v>
      </c>
    </row>
    <row r="8" spans="1:8" ht="9.75" customHeight="1" x14ac:dyDescent="0.3">
      <c r="A8" s="126"/>
      <c r="B8" s="127"/>
      <c r="C8" s="127"/>
      <c r="D8" s="127"/>
      <c r="E8" s="127"/>
      <c r="F8" s="127"/>
      <c r="G8" s="127"/>
      <c r="H8" s="127"/>
    </row>
    <row r="9" spans="1:8" ht="18" customHeight="1" x14ac:dyDescent="0.3">
      <c r="A9" s="6" t="s">
        <v>161</v>
      </c>
      <c r="B9" s="7">
        <f t="shared" ref="B9:F9" si="0">SUM(B11:B13)</f>
        <v>439500</v>
      </c>
      <c r="C9" s="7">
        <f t="shared" si="0"/>
        <v>445215</v>
      </c>
      <c r="D9" s="7">
        <f t="shared" si="0"/>
        <v>520817</v>
      </c>
      <c r="E9" s="7">
        <f t="shared" si="0"/>
        <v>607584</v>
      </c>
      <c r="F9" s="7">
        <f t="shared" si="0"/>
        <v>816808</v>
      </c>
      <c r="G9" s="7">
        <f>SUM(G11:G13)</f>
        <v>693458</v>
      </c>
      <c r="H9" s="7">
        <f>SUM(H11:H13)</f>
        <v>218714</v>
      </c>
    </row>
    <row r="10" spans="1:8" ht="9.75" customHeight="1" x14ac:dyDescent="0.3">
      <c r="A10" s="109"/>
      <c r="B10" s="110"/>
      <c r="C10" s="110"/>
      <c r="D10" s="110"/>
      <c r="E10" s="110"/>
      <c r="F10" s="110"/>
      <c r="G10" s="110"/>
      <c r="H10" s="110"/>
    </row>
    <row r="11" spans="1:8" ht="28.5" x14ac:dyDescent="0.3">
      <c r="A11" s="128" t="s">
        <v>162</v>
      </c>
      <c r="B11" s="129">
        <v>155700</v>
      </c>
      <c r="C11" s="129">
        <v>181568</v>
      </c>
      <c r="D11" s="129">
        <v>254805</v>
      </c>
      <c r="E11" s="129">
        <v>311694</v>
      </c>
      <c r="F11" s="129">
        <v>346298</v>
      </c>
      <c r="G11" s="129">
        <v>347726</v>
      </c>
      <c r="H11" s="129">
        <v>75554</v>
      </c>
    </row>
    <row r="12" spans="1:8" ht="18" customHeight="1" x14ac:dyDescent="0.3">
      <c r="A12" s="130" t="s">
        <v>163</v>
      </c>
      <c r="B12" s="131">
        <v>277023</v>
      </c>
      <c r="C12" s="131">
        <v>258244</v>
      </c>
      <c r="D12" s="131">
        <v>251276</v>
      </c>
      <c r="E12" s="131">
        <v>280818</v>
      </c>
      <c r="F12" s="131">
        <v>457190</v>
      </c>
      <c r="G12" s="131">
        <v>332227</v>
      </c>
      <c r="H12" s="131">
        <v>139896</v>
      </c>
    </row>
    <row r="13" spans="1:8" ht="18" customHeight="1" x14ac:dyDescent="0.3">
      <c r="A13" s="124" t="s">
        <v>164</v>
      </c>
      <c r="B13" s="125">
        <v>6777</v>
      </c>
      <c r="C13" s="125">
        <v>5403</v>
      </c>
      <c r="D13" s="125">
        <v>14736</v>
      </c>
      <c r="E13" s="125">
        <v>15072</v>
      </c>
      <c r="F13" s="125">
        <v>13320</v>
      </c>
      <c r="G13" s="125">
        <v>13505</v>
      </c>
      <c r="H13" s="125">
        <v>3264</v>
      </c>
    </row>
    <row r="14" spans="1:8" x14ac:dyDescent="0.3">
      <c r="A14" s="14" t="s">
        <v>92</v>
      </c>
      <c r="B14" s="15"/>
      <c r="C14" s="20"/>
      <c r="D14" s="20"/>
      <c r="E14" s="20"/>
      <c r="F14" s="20"/>
      <c r="G14" s="20"/>
    </row>
  </sheetData>
  <mergeCells count="5">
    <mergeCell ref="A6:H6"/>
    <mergeCell ref="A2:H2"/>
    <mergeCell ref="A3:H3"/>
    <mergeCell ref="A4:H4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  <headerFooter>
    <oddFooter>&amp;C&amp;16C.P. Lizbeth M. Alavez Góngora
Directora General de Contabilidad Gubernamental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/>
    <pageSetUpPr fitToPage="1"/>
  </sheetPr>
  <dimension ref="A1:H10"/>
  <sheetViews>
    <sheetView zoomScaleNormal="100" workbookViewId="0">
      <pane xSplit="1" topLeftCell="B1" activePane="topRight" state="frozen"/>
      <selection pane="topRight" activeCell="D21" sqref="D21"/>
    </sheetView>
  </sheetViews>
  <sheetFormatPr baseColWidth="10" defaultRowHeight="16.5" x14ac:dyDescent="0.3"/>
  <cols>
    <col min="1" max="1" width="47.7109375" style="37" customWidth="1"/>
    <col min="2" max="6" width="14.140625" style="37" customWidth="1"/>
    <col min="7" max="7" width="14.42578125" style="37" customWidth="1"/>
    <col min="8" max="8" width="15.5703125" style="37" customWidth="1"/>
    <col min="9" max="16384" width="11.42578125" style="37"/>
  </cols>
  <sheetData>
    <row r="1" spans="1:8" x14ac:dyDescent="0.3">
      <c r="A1" s="36"/>
    </row>
    <row r="2" spans="1:8" x14ac:dyDescent="0.3">
      <c r="A2" s="167" t="s">
        <v>99</v>
      </c>
      <c r="B2" s="167"/>
      <c r="C2" s="167"/>
      <c r="D2" s="167"/>
      <c r="E2" s="167"/>
      <c r="F2" s="167"/>
      <c r="G2" s="167"/>
      <c r="H2" s="167"/>
    </row>
    <row r="3" spans="1:8" x14ac:dyDescent="0.3">
      <c r="A3" s="171" t="s">
        <v>105</v>
      </c>
      <c r="B3" s="171"/>
      <c r="C3" s="171"/>
      <c r="D3" s="171"/>
      <c r="E3" s="171"/>
      <c r="F3" s="171"/>
      <c r="G3" s="171"/>
      <c r="H3" s="171"/>
    </row>
    <row r="4" spans="1:8" x14ac:dyDescent="0.3">
      <c r="A4" s="171" t="s">
        <v>187</v>
      </c>
      <c r="B4" s="171"/>
      <c r="C4" s="171"/>
      <c r="D4" s="171"/>
      <c r="E4" s="171"/>
      <c r="F4" s="171"/>
      <c r="G4" s="171"/>
      <c r="H4" s="171"/>
    </row>
    <row r="5" spans="1:8" x14ac:dyDescent="0.3">
      <c r="A5" s="171" t="s">
        <v>0</v>
      </c>
      <c r="B5" s="171"/>
      <c r="C5" s="171"/>
      <c r="D5" s="171"/>
      <c r="E5" s="171"/>
      <c r="F5" s="171"/>
      <c r="G5" s="171"/>
      <c r="H5" s="171"/>
    </row>
    <row r="6" spans="1:8" ht="17.25" thickBot="1" x14ac:dyDescent="0.35">
      <c r="A6" s="180"/>
      <c r="B6" s="180"/>
      <c r="C6" s="180"/>
      <c r="D6" s="180"/>
      <c r="E6" s="180"/>
      <c r="F6" s="180"/>
      <c r="G6" s="180"/>
      <c r="H6" s="180"/>
    </row>
    <row r="7" spans="1:8" ht="35.25" customHeight="1" thickBot="1" x14ac:dyDescent="0.35">
      <c r="A7" s="1" t="s">
        <v>1</v>
      </c>
      <c r="B7" s="2">
        <f>'INGRESOS TOTALES'!B7</f>
        <v>2019</v>
      </c>
      <c r="C7" s="2">
        <f>'INGRESOS TOTALES'!C7</f>
        <v>2020</v>
      </c>
      <c r="D7" s="2">
        <f>'INGRESOS TOTALES'!D7</f>
        <v>2021</v>
      </c>
      <c r="E7" s="2">
        <v>2022</v>
      </c>
      <c r="F7" s="2">
        <v>2023</v>
      </c>
      <c r="G7" s="2">
        <v>2024</v>
      </c>
      <c r="H7" s="3" t="s">
        <v>186</v>
      </c>
    </row>
    <row r="8" spans="1:8" ht="9.9499999999999993" customHeight="1" x14ac:dyDescent="0.3">
      <c r="A8" s="38"/>
      <c r="B8" s="36"/>
      <c r="C8" s="36"/>
      <c r="D8" s="36"/>
    </row>
    <row r="9" spans="1:8" ht="20.100000000000001" customHeight="1" x14ac:dyDescent="0.3">
      <c r="A9" s="124" t="s">
        <v>6</v>
      </c>
      <c r="B9" s="125">
        <f>'INGRESOS FL'!B30</f>
        <v>183562</v>
      </c>
      <c r="C9" s="125">
        <f>'INGRESOS FL'!C30</f>
        <v>139606</v>
      </c>
      <c r="D9" s="125">
        <f>'INGRESOS FL'!D30</f>
        <v>79544</v>
      </c>
      <c r="E9" s="125">
        <f>'INGRESOS FL'!E30</f>
        <v>255631</v>
      </c>
      <c r="F9" s="125">
        <f>'INGRESOS FL'!F30</f>
        <v>530623</v>
      </c>
      <c r="G9" s="125">
        <f>'INGRESOS FL'!G30</f>
        <v>668582</v>
      </c>
      <c r="H9" s="125">
        <f>'INGRESOS FL'!H30</f>
        <v>157129</v>
      </c>
    </row>
    <row r="10" spans="1:8" x14ac:dyDescent="0.3">
      <c r="A10" s="39" t="s">
        <v>91</v>
      </c>
      <c r="B10" s="108"/>
    </row>
  </sheetData>
  <mergeCells count="5">
    <mergeCell ref="A6:H6"/>
    <mergeCell ref="A5:H5"/>
    <mergeCell ref="A4:H4"/>
    <mergeCell ref="A3:H3"/>
    <mergeCell ref="A2:H2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headerFooter>
    <oddFooter>&amp;C&amp;16C.P. Lizbeth M. Alavez Góngora
Directora General de Contabilidad Gubernamental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/>
    <pageSetUpPr fitToPage="1"/>
  </sheetPr>
  <dimension ref="A1:H14"/>
  <sheetViews>
    <sheetView zoomScaleNormal="100" zoomScaleSheetLayoutView="80" workbookViewId="0">
      <pane xSplit="1" topLeftCell="B1" activePane="topRight" state="frozen"/>
      <selection pane="topRight" activeCell="A2" sqref="A2:H2"/>
    </sheetView>
  </sheetViews>
  <sheetFormatPr baseColWidth="10" defaultRowHeight="16.5" x14ac:dyDescent="0.3"/>
  <cols>
    <col min="1" max="1" width="47.7109375" style="16" customWidth="1"/>
    <col min="2" max="6" width="13.7109375" style="16" customWidth="1"/>
    <col min="7" max="7" width="14.5703125" style="16" customWidth="1"/>
    <col min="8" max="8" width="15.7109375" style="16" customWidth="1"/>
    <col min="9" max="16384" width="11.42578125" style="16"/>
  </cols>
  <sheetData>
    <row r="1" spans="1:8" x14ac:dyDescent="0.3">
      <c r="A1" s="5"/>
    </row>
    <row r="2" spans="1:8" x14ac:dyDescent="0.3">
      <c r="A2" s="167" t="s">
        <v>99</v>
      </c>
      <c r="B2" s="167"/>
      <c r="C2" s="167"/>
      <c r="D2" s="167"/>
      <c r="E2" s="167"/>
      <c r="F2" s="167"/>
      <c r="G2" s="167"/>
      <c r="H2" s="167"/>
    </row>
    <row r="3" spans="1:8" x14ac:dyDescent="0.3">
      <c r="A3" s="170" t="s">
        <v>106</v>
      </c>
      <c r="B3" s="170"/>
      <c r="C3" s="170"/>
      <c r="D3" s="170"/>
      <c r="E3" s="170"/>
      <c r="F3" s="170"/>
      <c r="G3" s="170"/>
      <c r="H3" s="170"/>
    </row>
    <row r="4" spans="1:8" x14ac:dyDescent="0.3">
      <c r="A4" s="170" t="s">
        <v>187</v>
      </c>
      <c r="B4" s="170"/>
      <c r="C4" s="170"/>
      <c r="D4" s="170"/>
      <c r="E4" s="170"/>
      <c r="F4" s="170"/>
      <c r="G4" s="170"/>
      <c r="H4" s="170"/>
    </row>
    <row r="5" spans="1:8" x14ac:dyDescent="0.3">
      <c r="A5" s="170" t="s">
        <v>0</v>
      </c>
      <c r="B5" s="170"/>
      <c r="C5" s="170"/>
      <c r="D5" s="170"/>
      <c r="E5" s="170"/>
      <c r="F5" s="170"/>
      <c r="G5" s="170"/>
      <c r="H5" s="170"/>
    </row>
    <row r="6" spans="1:8" ht="17.25" thickBot="1" x14ac:dyDescent="0.35">
      <c r="A6" s="169"/>
      <c r="B6" s="169"/>
      <c r="C6" s="169"/>
      <c r="D6" s="169"/>
      <c r="E6" s="169"/>
      <c r="F6" s="169"/>
      <c r="G6" s="169"/>
      <c r="H6" s="169"/>
    </row>
    <row r="7" spans="1:8" ht="35.25" customHeight="1" thickBot="1" x14ac:dyDescent="0.35">
      <c r="A7" s="18" t="s">
        <v>1</v>
      </c>
      <c r="B7" s="19">
        <f>'INGRESOS TOTALES'!B7</f>
        <v>2019</v>
      </c>
      <c r="C7" s="19">
        <f>'INGRESOS TOTALES'!C7</f>
        <v>2020</v>
      </c>
      <c r="D7" s="19">
        <f>'INGRESOS TOTALES'!D7</f>
        <v>2021</v>
      </c>
      <c r="E7" s="19">
        <v>2022</v>
      </c>
      <c r="F7" s="19">
        <v>2023</v>
      </c>
      <c r="G7" s="19">
        <v>2024</v>
      </c>
      <c r="H7" s="3" t="s">
        <v>186</v>
      </c>
    </row>
    <row r="8" spans="1:8" ht="9.9499999999999993" customHeight="1" x14ac:dyDescent="0.3">
      <c r="A8" s="133"/>
      <c r="B8" s="17"/>
      <c r="C8" s="17"/>
      <c r="D8" s="17"/>
      <c r="E8" s="20"/>
      <c r="F8" s="20"/>
      <c r="G8" s="20"/>
      <c r="H8" s="20"/>
    </row>
    <row r="9" spans="1:8" s="21" customFormat="1" ht="20.100000000000001" customHeight="1" x14ac:dyDescent="0.3">
      <c r="A9" s="40" t="s">
        <v>177</v>
      </c>
      <c r="B9" s="41">
        <f t="shared" ref="B9:F9" si="0">B11+B12+B13</f>
        <v>113816</v>
      </c>
      <c r="C9" s="41">
        <f t="shared" si="0"/>
        <v>78503</v>
      </c>
      <c r="D9" s="41">
        <f t="shared" si="0"/>
        <v>85812</v>
      </c>
      <c r="E9" s="41">
        <f t="shared" si="0"/>
        <v>89406</v>
      </c>
      <c r="F9" s="41">
        <f t="shared" si="0"/>
        <v>184605</v>
      </c>
      <c r="G9" s="41">
        <f t="shared" ref="G9:H9" si="1">G11+G12+G13</f>
        <v>144526</v>
      </c>
      <c r="H9" s="41">
        <f t="shared" si="1"/>
        <v>52622</v>
      </c>
    </row>
    <row r="10" spans="1:8" s="21" customFormat="1" ht="9.75" customHeight="1" x14ac:dyDescent="0.3">
      <c r="A10" s="109"/>
      <c r="B10" s="110"/>
      <c r="C10" s="110"/>
      <c r="D10" s="110"/>
      <c r="E10" s="110"/>
      <c r="F10" s="110"/>
      <c r="G10" s="110"/>
      <c r="H10" s="110"/>
    </row>
    <row r="11" spans="1:8" ht="20.100000000000001" customHeight="1" x14ac:dyDescent="0.3">
      <c r="A11" s="128" t="s">
        <v>7</v>
      </c>
      <c r="B11" s="129">
        <v>113028</v>
      </c>
      <c r="C11" s="129">
        <v>77403</v>
      </c>
      <c r="D11" s="129">
        <v>83971</v>
      </c>
      <c r="E11" s="129">
        <v>89392</v>
      </c>
      <c r="F11" s="129">
        <v>183278</v>
      </c>
      <c r="G11" s="129">
        <v>144496</v>
      </c>
      <c r="H11" s="129">
        <v>52621</v>
      </c>
    </row>
    <row r="12" spans="1:8" ht="20.100000000000001" customHeight="1" x14ac:dyDescent="0.3">
      <c r="A12" s="130" t="s">
        <v>72</v>
      </c>
      <c r="B12" s="131">
        <v>738</v>
      </c>
      <c r="C12" s="131">
        <v>1072</v>
      </c>
      <c r="D12" s="131">
        <v>1830</v>
      </c>
      <c r="E12" s="131">
        <v>0</v>
      </c>
      <c r="F12" s="131">
        <v>1297</v>
      </c>
      <c r="G12" s="131">
        <v>0</v>
      </c>
      <c r="H12" s="131">
        <v>0</v>
      </c>
    </row>
    <row r="13" spans="1:8" ht="20.100000000000001" customHeight="1" x14ac:dyDescent="0.3">
      <c r="A13" s="132" t="s">
        <v>73</v>
      </c>
      <c r="B13" s="125">
        <v>50</v>
      </c>
      <c r="C13" s="125">
        <v>28</v>
      </c>
      <c r="D13" s="125">
        <v>11</v>
      </c>
      <c r="E13" s="125">
        <v>14</v>
      </c>
      <c r="F13" s="125">
        <v>30</v>
      </c>
      <c r="G13" s="125">
        <v>30</v>
      </c>
      <c r="H13" s="125">
        <v>1</v>
      </c>
    </row>
    <row r="14" spans="1:8" x14ac:dyDescent="0.3">
      <c r="A14" s="15" t="s">
        <v>91</v>
      </c>
      <c r="B14" s="15"/>
      <c r="C14" s="20"/>
      <c r="D14" s="20"/>
      <c r="E14" s="20"/>
      <c r="F14" s="20"/>
      <c r="G14" s="20"/>
    </row>
  </sheetData>
  <mergeCells count="5">
    <mergeCell ref="A6:H6"/>
    <mergeCell ref="A5:H5"/>
    <mergeCell ref="A4:H4"/>
    <mergeCell ref="A3:H3"/>
    <mergeCell ref="A2:H2"/>
  </mergeCells>
  <printOptions horizontalCentered="1"/>
  <pageMargins left="0.70866141732283472" right="0.70866141732283472" top="0.74803149606299213" bottom="0.74803149606299213" header="0.31496062992125984" footer="0.31496062992125984"/>
  <pageSetup scale="84" orientation="landscape" r:id="rId1"/>
  <headerFooter>
    <oddFooter>&amp;C&amp;16C.P. Lizbeth M. Alavez Góngora
Directora General de Contabilidad Gubernamental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2060"/>
    <pageSetUpPr fitToPage="1"/>
  </sheetPr>
  <dimension ref="A1:H19"/>
  <sheetViews>
    <sheetView zoomScaleNormal="100" zoomScaleSheetLayoutView="75" workbookViewId="0">
      <pane xSplit="1" topLeftCell="B1" activePane="topRight" state="frozen"/>
      <selection pane="topRight" activeCell="F21" sqref="F21"/>
    </sheetView>
  </sheetViews>
  <sheetFormatPr baseColWidth="10" defaultRowHeight="16.5" x14ac:dyDescent="0.3"/>
  <cols>
    <col min="1" max="1" width="52.140625" style="16" customWidth="1"/>
    <col min="2" max="7" width="15.28515625" style="16" customWidth="1"/>
    <col min="8" max="8" width="15.42578125" style="16" customWidth="1"/>
    <col min="9" max="16384" width="11.42578125" style="16"/>
  </cols>
  <sheetData>
    <row r="1" spans="1:8" x14ac:dyDescent="0.3">
      <c r="A1" s="5"/>
      <c r="B1" s="5"/>
    </row>
    <row r="2" spans="1:8" x14ac:dyDescent="0.3">
      <c r="A2" s="167" t="s">
        <v>99</v>
      </c>
      <c r="B2" s="167"/>
      <c r="C2" s="167"/>
      <c r="D2" s="167"/>
      <c r="E2" s="167"/>
      <c r="F2" s="167"/>
      <c r="G2" s="167"/>
      <c r="H2" s="167"/>
    </row>
    <row r="3" spans="1:8" x14ac:dyDescent="0.3">
      <c r="A3" s="170" t="s">
        <v>107</v>
      </c>
      <c r="B3" s="170"/>
      <c r="C3" s="170"/>
      <c r="D3" s="170"/>
      <c r="E3" s="170"/>
      <c r="F3" s="170"/>
      <c r="G3" s="170"/>
      <c r="H3" s="170"/>
    </row>
    <row r="4" spans="1:8" x14ac:dyDescent="0.3">
      <c r="A4" s="170" t="s">
        <v>187</v>
      </c>
      <c r="B4" s="170"/>
      <c r="C4" s="170"/>
      <c r="D4" s="170"/>
      <c r="E4" s="170"/>
      <c r="F4" s="170"/>
      <c r="G4" s="170"/>
      <c r="H4" s="170"/>
    </row>
    <row r="5" spans="1:8" x14ac:dyDescent="0.3">
      <c r="A5" s="170" t="s">
        <v>0</v>
      </c>
      <c r="B5" s="170"/>
      <c r="C5" s="170"/>
      <c r="D5" s="170"/>
      <c r="E5" s="170"/>
      <c r="F5" s="170"/>
      <c r="G5" s="170"/>
      <c r="H5" s="170"/>
    </row>
    <row r="6" spans="1:8" ht="17.25" thickBot="1" x14ac:dyDescent="0.35">
      <c r="A6" s="169"/>
      <c r="B6" s="169"/>
      <c r="C6" s="169"/>
      <c r="D6" s="169"/>
      <c r="E6" s="169"/>
      <c r="F6" s="169"/>
      <c r="G6" s="169"/>
      <c r="H6" s="169"/>
    </row>
    <row r="7" spans="1:8" ht="35.25" customHeight="1" thickBot="1" x14ac:dyDescent="0.35">
      <c r="A7" s="18" t="s">
        <v>1</v>
      </c>
      <c r="B7" s="19">
        <f>'INGRESOS TOTALES'!B7</f>
        <v>2019</v>
      </c>
      <c r="C7" s="19">
        <f>'INGRESOS TOTALES'!C7</f>
        <v>2020</v>
      </c>
      <c r="D7" s="19">
        <f>'INGRESOS TOTALES'!D7</f>
        <v>2021</v>
      </c>
      <c r="E7" s="19">
        <v>2022</v>
      </c>
      <c r="F7" s="19">
        <v>2023</v>
      </c>
      <c r="G7" s="19">
        <v>2024</v>
      </c>
      <c r="H7" s="26" t="s">
        <v>186</v>
      </c>
    </row>
    <row r="8" spans="1:8" ht="9.9499999999999993" customHeight="1" x14ac:dyDescent="0.3">
      <c r="A8" s="97"/>
      <c r="B8" s="20"/>
      <c r="C8" s="20"/>
      <c r="D8" s="20"/>
      <c r="E8" s="20"/>
      <c r="F8" s="20"/>
      <c r="G8" s="20"/>
      <c r="H8" s="20"/>
    </row>
    <row r="9" spans="1:8" x14ac:dyDescent="0.3">
      <c r="A9" s="40" t="s">
        <v>178</v>
      </c>
      <c r="B9" s="41">
        <f t="shared" ref="B9:G9" si="0">B11+B12+B13+B14+B15</f>
        <v>21808692</v>
      </c>
      <c r="C9" s="41">
        <f t="shared" si="0"/>
        <v>21247750.232000001</v>
      </c>
      <c r="D9" s="41">
        <f t="shared" si="0"/>
        <v>20592643</v>
      </c>
      <c r="E9" s="41">
        <f t="shared" si="0"/>
        <v>21679609</v>
      </c>
      <c r="F9" s="41">
        <f t="shared" si="0"/>
        <v>25913441</v>
      </c>
      <c r="G9" s="41">
        <f t="shared" si="0"/>
        <v>24173782</v>
      </c>
      <c r="H9" s="41">
        <f t="shared" ref="H9" si="1">H11+H12+H13+H14+H15</f>
        <v>6529496</v>
      </c>
    </row>
    <row r="10" spans="1:8" ht="9.75" customHeight="1" x14ac:dyDescent="0.3">
      <c r="A10" s="109"/>
      <c r="B10" s="110"/>
      <c r="C10" s="110"/>
      <c r="D10" s="110"/>
      <c r="E10" s="110"/>
      <c r="F10" s="110"/>
      <c r="G10" s="110"/>
      <c r="H10" s="110"/>
    </row>
    <row r="11" spans="1:8" x14ac:dyDescent="0.3">
      <c r="A11" s="45" t="s">
        <v>179</v>
      </c>
      <c r="B11" s="46">
        <f>PARTICIPACIONES!B9</f>
        <v>9731089</v>
      </c>
      <c r="C11" s="46">
        <f>PARTICIPACIONES!C9</f>
        <v>8977599</v>
      </c>
      <c r="D11" s="46">
        <f>PARTICIPACIONES!D9</f>
        <v>8738286</v>
      </c>
      <c r="E11" s="46">
        <f>PARTICIPACIONES!E9</f>
        <v>8594568</v>
      </c>
      <c r="F11" s="46">
        <f>PARTICIPACIONES!F9</f>
        <v>11032277</v>
      </c>
      <c r="G11" s="46">
        <f>PARTICIPACIONES!G9</f>
        <v>9984921</v>
      </c>
      <c r="H11" s="46">
        <v>3213941</v>
      </c>
    </row>
    <row r="12" spans="1:8" x14ac:dyDescent="0.3">
      <c r="A12" s="113" t="s">
        <v>108</v>
      </c>
      <c r="B12" s="47">
        <f>APORTACIONES!B9</f>
        <v>8547439</v>
      </c>
      <c r="C12" s="47">
        <f>APORTACIONES!C9</f>
        <v>8910171.2320000008</v>
      </c>
      <c r="D12" s="47">
        <f>APORTACIONES!D9</f>
        <v>9067377</v>
      </c>
      <c r="E12" s="47">
        <f>APORTACIONES!E9</f>
        <v>9991203</v>
      </c>
      <c r="F12" s="47">
        <f>APORTACIONES!F9</f>
        <v>11403756</v>
      </c>
      <c r="G12" s="47">
        <v>10726140</v>
      </c>
      <c r="H12" s="47">
        <v>2566504</v>
      </c>
    </row>
    <row r="13" spans="1:8" x14ac:dyDescent="0.3">
      <c r="A13" s="113" t="s">
        <v>109</v>
      </c>
      <c r="B13" s="47">
        <v>2883797</v>
      </c>
      <c r="C13" s="47">
        <v>2802760</v>
      </c>
      <c r="D13" s="47">
        <v>2186424</v>
      </c>
      <c r="E13" s="47">
        <v>2440677</v>
      </c>
      <c r="F13" s="47">
        <v>2690198</v>
      </c>
      <c r="G13" s="47">
        <v>2652601</v>
      </c>
      <c r="H13" s="47">
        <v>544906</v>
      </c>
    </row>
    <row r="14" spans="1:8" x14ac:dyDescent="0.3">
      <c r="A14" s="113" t="s">
        <v>110</v>
      </c>
      <c r="B14" s="47">
        <v>171283</v>
      </c>
      <c r="C14" s="47">
        <v>135200</v>
      </c>
      <c r="D14" s="47">
        <v>156383</v>
      </c>
      <c r="E14" s="47">
        <v>175100</v>
      </c>
      <c r="F14" s="47">
        <v>210783</v>
      </c>
      <c r="G14" s="47">
        <v>254480</v>
      </c>
      <c r="H14" s="47">
        <v>50219</v>
      </c>
    </row>
    <row r="15" spans="1:8" x14ac:dyDescent="0.3">
      <c r="A15" s="134" t="s">
        <v>111</v>
      </c>
      <c r="B15" s="135">
        <v>475084</v>
      </c>
      <c r="C15" s="135">
        <v>422020</v>
      </c>
      <c r="D15" s="135">
        <v>444173</v>
      </c>
      <c r="E15" s="135">
        <v>478061</v>
      </c>
      <c r="F15" s="135">
        <v>576427</v>
      </c>
      <c r="G15" s="135">
        <v>555640</v>
      </c>
      <c r="H15" s="135">
        <v>153926</v>
      </c>
    </row>
    <row r="16" spans="1:8" x14ac:dyDescent="0.3">
      <c r="A16" s="15" t="s">
        <v>93</v>
      </c>
    </row>
    <row r="17" spans="1:7" x14ac:dyDescent="0.3">
      <c r="A17" s="96" t="s">
        <v>97</v>
      </c>
    </row>
    <row r="19" spans="1:7" x14ac:dyDescent="0.3">
      <c r="E19" s="31"/>
      <c r="F19" s="31"/>
      <c r="G19" s="31"/>
    </row>
  </sheetData>
  <mergeCells count="5">
    <mergeCell ref="A6:H6"/>
    <mergeCell ref="A5:H5"/>
    <mergeCell ref="A4:H4"/>
    <mergeCell ref="A3:H3"/>
    <mergeCell ref="A2:H2"/>
  </mergeCells>
  <printOptions horizontalCentered="1"/>
  <pageMargins left="0.70866141732283472" right="0.70866141732283472" top="0.74803149606299213" bottom="0.74803149606299213" header="0.31496062992125984" footer="0.31496062992125984"/>
  <pageSetup scale="76" orientation="landscape" r:id="rId1"/>
  <headerFooter>
    <oddFooter>&amp;C&amp;16C.P. Lizbeth M. Alavez Góngora
Directora General de Contabilidad Gubernamental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  <pageSetUpPr fitToPage="1"/>
  </sheetPr>
  <dimension ref="A1:H20"/>
  <sheetViews>
    <sheetView zoomScaleNormal="100" zoomScaleSheetLayoutView="115" workbookViewId="0">
      <pane xSplit="1" topLeftCell="B1" activePane="topRight" state="frozen"/>
      <selection activeCell="A4" sqref="A4"/>
      <selection pane="topRight" activeCell="K6" sqref="K6"/>
    </sheetView>
  </sheetViews>
  <sheetFormatPr baseColWidth="10" defaultRowHeight="16.5" x14ac:dyDescent="0.3"/>
  <cols>
    <col min="1" max="1" width="47.7109375" style="16" customWidth="1"/>
    <col min="2" max="7" width="14.5703125" style="16" customWidth="1"/>
    <col min="8" max="8" width="15.5703125" style="16" customWidth="1"/>
    <col min="9" max="16384" width="11.42578125" style="16"/>
  </cols>
  <sheetData>
    <row r="1" spans="1:8" x14ac:dyDescent="0.3">
      <c r="A1" s="5"/>
      <c r="B1" s="5"/>
    </row>
    <row r="2" spans="1:8" x14ac:dyDescent="0.3">
      <c r="A2" s="167" t="s">
        <v>99</v>
      </c>
      <c r="B2" s="167"/>
      <c r="C2" s="167"/>
      <c r="D2" s="167"/>
      <c r="E2" s="167"/>
      <c r="F2" s="167"/>
      <c r="G2" s="167"/>
      <c r="H2" s="167"/>
    </row>
    <row r="3" spans="1:8" x14ac:dyDescent="0.3">
      <c r="A3" s="170" t="s">
        <v>112</v>
      </c>
      <c r="B3" s="170"/>
      <c r="C3" s="170"/>
      <c r="D3" s="170"/>
      <c r="E3" s="170"/>
      <c r="F3" s="170"/>
      <c r="G3" s="170"/>
      <c r="H3" s="170"/>
    </row>
    <row r="4" spans="1:8" x14ac:dyDescent="0.3">
      <c r="A4" s="170" t="s">
        <v>187</v>
      </c>
      <c r="B4" s="170"/>
      <c r="C4" s="170"/>
      <c r="D4" s="170"/>
      <c r="E4" s="170"/>
      <c r="F4" s="170"/>
      <c r="G4" s="170"/>
      <c r="H4" s="170"/>
    </row>
    <row r="5" spans="1:8" x14ac:dyDescent="0.3">
      <c r="A5" s="170" t="s">
        <v>0</v>
      </c>
      <c r="B5" s="170"/>
      <c r="C5" s="170"/>
      <c r="D5" s="170"/>
      <c r="E5" s="170"/>
      <c r="F5" s="170"/>
      <c r="G5" s="170"/>
      <c r="H5" s="170"/>
    </row>
    <row r="6" spans="1:8" ht="17.25" thickBot="1" x14ac:dyDescent="0.35">
      <c r="A6" s="169"/>
      <c r="B6" s="169"/>
      <c r="C6" s="169"/>
      <c r="D6" s="169"/>
      <c r="E6" s="169"/>
      <c r="F6" s="169"/>
      <c r="G6" s="169"/>
      <c r="H6" s="169"/>
    </row>
    <row r="7" spans="1:8" ht="35.25" customHeight="1" thickBot="1" x14ac:dyDescent="0.35">
      <c r="A7" s="18" t="s">
        <v>1</v>
      </c>
      <c r="B7" s="19">
        <f>'INGRESOS TOTALES'!B7</f>
        <v>2019</v>
      </c>
      <c r="C7" s="19">
        <f>'INGRESOS TOTALES'!C7</f>
        <v>2020</v>
      </c>
      <c r="D7" s="19">
        <f>'INGRESOS TOTALES'!D7</f>
        <v>2021</v>
      </c>
      <c r="E7" s="19">
        <v>2022</v>
      </c>
      <c r="F7" s="19">
        <v>2023</v>
      </c>
      <c r="G7" s="19">
        <v>2024</v>
      </c>
      <c r="H7" s="26" t="s">
        <v>186</v>
      </c>
    </row>
    <row r="8" spans="1:8" ht="9.9499999999999993" customHeight="1" x14ac:dyDescent="0.3">
      <c r="A8" s="4"/>
      <c r="B8" s="5"/>
      <c r="C8" s="5"/>
      <c r="D8" s="5"/>
    </row>
    <row r="9" spans="1:8" x14ac:dyDescent="0.3">
      <c r="A9" s="6" t="s">
        <v>182</v>
      </c>
      <c r="B9" s="7">
        <f t="shared" ref="B9:G9" si="0">SUM(B11:B18)</f>
        <v>9731089</v>
      </c>
      <c r="C9" s="7">
        <f t="shared" si="0"/>
        <v>8977599</v>
      </c>
      <c r="D9" s="7">
        <f t="shared" si="0"/>
        <v>8738286</v>
      </c>
      <c r="E9" s="7">
        <f t="shared" si="0"/>
        <v>8594568</v>
      </c>
      <c r="F9" s="7">
        <f t="shared" si="0"/>
        <v>11032277</v>
      </c>
      <c r="G9" s="7">
        <f t="shared" si="0"/>
        <v>9984921</v>
      </c>
      <c r="H9" s="7">
        <f t="shared" ref="H9" si="1">SUM(H11:H18)</f>
        <v>3213941</v>
      </c>
    </row>
    <row r="10" spans="1:8" ht="9.75" customHeight="1" x14ac:dyDescent="0.3">
      <c r="A10" s="4"/>
      <c r="B10" s="8"/>
      <c r="C10" s="8"/>
      <c r="D10" s="8"/>
    </row>
    <row r="11" spans="1:8" x14ac:dyDescent="0.3">
      <c r="A11" s="27" t="s">
        <v>113</v>
      </c>
      <c r="B11" s="9">
        <v>5598433</v>
      </c>
      <c r="C11" s="9">
        <v>5144617</v>
      </c>
      <c r="D11" s="9">
        <v>5596808</v>
      </c>
      <c r="E11" s="9">
        <v>5132954</v>
      </c>
      <c r="F11" s="9">
        <v>6862541</v>
      </c>
      <c r="G11" s="9">
        <v>6872212</v>
      </c>
      <c r="H11" s="9">
        <v>2384289</v>
      </c>
    </row>
    <row r="12" spans="1:8" x14ac:dyDescent="0.3">
      <c r="A12" s="28" t="s">
        <v>12</v>
      </c>
      <c r="B12" s="24">
        <v>342694</v>
      </c>
      <c r="C12" s="24">
        <v>334024</v>
      </c>
      <c r="D12" s="24">
        <v>348151</v>
      </c>
      <c r="E12" s="9">
        <v>397123</v>
      </c>
      <c r="F12" s="9">
        <v>414896</v>
      </c>
      <c r="G12" s="9">
        <v>455522</v>
      </c>
      <c r="H12" s="9">
        <v>123485</v>
      </c>
    </row>
    <row r="13" spans="1:8" x14ac:dyDescent="0.3">
      <c r="A13" s="28" t="s">
        <v>14</v>
      </c>
      <c r="B13" s="24">
        <v>233888</v>
      </c>
      <c r="C13" s="24">
        <v>228678</v>
      </c>
      <c r="D13" s="24">
        <v>240412</v>
      </c>
      <c r="E13" s="9">
        <v>262275</v>
      </c>
      <c r="F13" s="9">
        <v>287509</v>
      </c>
      <c r="G13" s="9">
        <v>318333</v>
      </c>
      <c r="H13" s="9">
        <v>81815</v>
      </c>
    </row>
    <row r="14" spans="1:8" x14ac:dyDescent="0.3">
      <c r="A14" s="28" t="s">
        <v>11</v>
      </c>
      <c r="B14" s="24">
        <v>2302659</v>
      </c>
      <c r="C14" s="24">
        <v>1903027</v>
      </c>
      <c r="D14" s="24">
        <v>1667128</v>
      </c>
      <c r="E14" s="9">
        <v>1746530</v>
      </c>
      <c r="F14" s="9">
        <v>2173676</v>
      </c>
      <c r="G14" s="9">
        <v>1195449</v>
      </c>
      <c r="H14" s="9">
        <v>305228</v>
      </c>
    </row>
    <row r="15" spans="1:8" x14ac:dyDescent="0.3">
      <c r="A15" s="27" t="s">
        <v>13</v>
      </c>
      <c r="B15" s="9">
        <v>76988</v>
      </c>
      <c r="C15" s="9">
        <v>49845</v>
      </c>
      <c r="D15" s="9">
        <v>33654</v>
      </c>
      <c r="E15" s="9">
        <v>49012</v>
      </c>
      <c r="F15" s="9">
        <v>52330</v>
      </c>
      <c r="G15" s="9">
        <v>164125</v>
      </c>
      <c r="H15" s="9">
        <v>43170</v>
      </c>
    </row>
    <row r="16" spans="1:8" x14ac:dyDescent="0.3">
      <c r="A16" s="28" t="s">
        <v>114</v>
      </c>
      <c r="B16" s="24">
        <v>219153</v>
      </c>
      <c r="C16" s="24">
        <v>148879</v>
      </c>
      <c r="D16" s="24">
        <v>167679</v>
      </c>
      <c r="E16" s="9">
        <v>174918</v>
      </c>
      <c r="F16" s="9">
        <v>211128</v>
      </c>
      <c r="G16" s="9">
        <v>272916</v>
      </c>
      <c r="H16" s="9">
        <v>58619</v>
      </c>
    </row>
    <row r="17" spans="1:8" x14ac:dyDescent="0.3">
      <c r="A17" s="28" t="s">
        <v>183</v>
      </c>
      <c r="B17" s="24">
        <v>699864</v>
      </c>
      <c r="C17" s="24">
        <v>613671</v>
      </c>
      <c r="D17" s="24">
        <v>622244</v>
      </c>
      <c r="E17" s="9">
        <v>822042</v>
      </c>
      <c r="F17" s="9">
        <v>657946</v>
      </c>
      <c r="G17" s="9">
        <v>698951</v>
      </c>
      <c r="H17" s="9">
        <v>217335</v>
      </c>
    </row>
    <row r="18" spans="1:8" ht="28.5" x14ac:dyDescent="0.3">
      <c r="A18" s="29" t="s">
        <v>10</v>
      </c>
      <c r="B18" s="12">
        <v>257410</v>
      </c>
      <c r="C18" s="12">
        <v>554858</v>
      </c>
      <c r="D18" s="12">
        <v>62210</v>
      </c>
      <c r="E18" s="12">
        <v>9714</v>
      </c>
      <c r="F18" s="12">
        <v>372251</v>
      </c>
      <c r="G18" s="12">
        <v>7413</v>
      </c>
      <c r="H18" s="12">
        <v>0</v>
      </c>
    </row>
    <row r="19" spans="1:8" x14ac:dyDescent="0.3">
      <c r="A19" s="15" t="s">
        <v>91</v>
      </c>
    </row>
    <row r="20" spans="1:8" x14ac:dyDescent="0.3">
      <c r="A20" s="96" t="s">
        <v>97</v>
      </c>
    </row>
  </sheetData>
  <mergeCells count="5">
    <mergeCell ref="A6:H6"/>
    <mergeCell ref="A5:H5"/>
    <mergeCell ref="A4:H4"/>
    <mergeCell ref="A3:H3"/>
    <mergeCell ref="A2:H2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  <headerFooter>
    <oddFooter>&amp;C&amp;16C.P. Lizbeth M. Alavez Góngora
Directora General de Contabilidad Gubernamental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  <pageSetUpPr fitToPage="1"/>
  </sheetPr>
  <dimension ref="A1:H30"/>
  <sheetViews>
    <sheetView zoomScaleNormal="100" zoomScaleSheetLayoutView="115" workbookViewId="0">
      <pane xSplit="1" topLeftCell="B1" activePane="topRight" state="frozen"/>
      <selection pane="topRight" activeCell="L9" sqref="L9"/>
    </sheetView>
  </sheetViews>
  <sheetFormatPr baseColWidth="10" defaultRowHeight="16.5" x14ac:dyDescent="0.3"/>
  <cols>
    <col min="1" max="1" width="47.7109375" style="16" customWidth="1"/>
    <col min="2" max="7" width="16.42578125" style="16" customWidth="1"/>
    <col min="8" max="8" width="15.5703125" style="16" customWidth="1"/>
    <col min="9" max="16384" width="11.42578125" style="16"/>
  </cols>
  <sheetData>
    <row r="1" spans="1:8" x14ac:dyDescent="0.3">
      <c r="A1" s="168"/>
      <c r="B1" s="168"/>
      <c r="C1" s="168"/>
      <c r="D1" s="168"/>
      <c r="E1" s="168"/>
      <c r="F1" s="168"/>
      <c r="G1" s="168"/>
      <c r="H1" s="168"/>
    </row>
    <row r="2" spans="1:8" x14ac:dyDescent="0.3">
      <c r="A2" s="167" t="s">
        <v>99</v>
      </c>
      <c r="B2" s="167"/>
      <c r="C2" s="167"/>
      <c r="D2" s="167"/>
      <c r="E2" s="167"/>
      <c r="F2" s="167"/>
      <c r="G2" s="167"/>
      <c r="H2" s="167"/>
    </row>
    <row r="3" spans="1:8" x14ac:dyDescent="0.3">
      <c r="A3" s="170" t="s">
        <v>180</v>
      </c>
      <c r="B3" s="170"/>
      <c r="C3" s="170"/>
      <c r="D3" s="170"/>
      <c r="E3" s="170"/>
      <c r="F3" s="170"/>
      <c r="G3" s="170"/>
      <c r="H3" s="170"/>
    </row>
    <row r="4" spans="1:8" x14ac:dyDescent="0.3">
      <c r="A4" s="170" t="s">
        <v>187</v>
      </c>
      <c r="B4" s="170"/>
      <c r="C4" s="170"/>
      <c r="D4" s="170"/>
      <c r="E4" s="170"/>
      <c r="F4" s="170"/>
      <c r="G4" s="170"/>
      <c r="H4" s="170"/>
    </row>
    <row r="5" spans="1:8" x14ac:dyDescent="0.3">
      <c r="A5" s="170" t="s">
        <v>0</v>
      </c>
      <c r="B5" s="170"/>
      <c r="C5" s="170"/>
      <c r="D5" s="170"/>
      <c r="E5" s="170"/>
      <c r="F5" s="170"/>
      <c r="G5" s="170"/>
      <c r="H5" s="170"/>
    </row>
    <row r="6" spans="1:8" ht="17.25" thickBot="1" x14ac:dyDescent="0.35">
      <c r="A6" s="169"/>
      <c r="B6" s="169"/>
      <c r="C6" s="169"/>
      <c r="D6" s="169"/>
      <c r="E6" s="169"/>
      <c r="F6" s="169"/>
      <c r="G6" s="169"/>
      <c r="H6" s="169"/>
    </row>
    <row r="7" spans="1:8" ht="35.25" customHeight="1" thickBot="1" x14ac:dyDescent="0.35">
      <c r="A7" s="18" t="s">
        <v>1</v>
      </c>
      <c r="B7" s="19">
        <f>'INGRESOS TOTALES'!B7</f>
        <v>2019</v>
      </c>
      <c r="C7" s="19">
        <f>'INGRESOS TOTALES'!C7</f>
        <v>2020</v>
      </c>
      <c r="D7" s="19">
        <f>'INGRESOS TOTALES'!D7</f>
        <v>2021</v>
      </c>
      <c r="E7" s="19">
        <v>2022</v>
      </c>
      <c r="F7" s="19">
        <v>2023</v>
      </c>
      <c r="G7" s="19">
        <v>2024</v>
      </c>
      <c r="H7" s="26" t="s">
        <v>186</v>
      </c>
    </row>
    <row r="8" spans="1:8" ht="9.9499999999999993" customHeight="1" x14ac:dyDescent="0.3">
      <c r="A8" s="4"/>
    </row>
    <row r="9" spans="1:8" x14ac:dyDescent="0.3">
      <c r="A9" s="6" t="s">
        <v>181</v>
      </c>
      <c r="B9" s="7">
        <f t="shared" ref="B9:G9" si="0">B11+B12+B15+B18+B19+B26+B23+B27</f>
        <v>8547439</v>
      </c>
      <c r="C9" s="7">
        <f t="shared" si="0"/>
        <v>8910171.2320000008</v>
      </c>
      <c r="D9" s="7">
        <f t="shared" si="0"/>
        <v>9067377</v>
      </c>
      <c r="E9" s="7">
        <f t="shared" si="0"/>
        <v>9991203</v>
      </c>
      <c r="F9" s="7">
        <f t="shared" si="0"/>
        <v>11403756</v>
      </c>
      <c r="G9" s="7">
        <f t="shared" si="0"/>
        <v>10726140</v>
      </c>
      <c r="H9" s="7">
        <f t="shared" ref="H9" si="1">H11+H12+H15+H18+H19+H26+H23+H27</f>
        <v>2566504</v>
      </c>
    </row>
    <row r="10" spans="1:8" ht="9.75" customHeight="1" x14ac:dyDescent="0.3">
      <c r="A10" s="109"/>
      <c r="B10" s="110"/>
      <c r="C10" s="110"/>
      <c r="D10" s="110"/>
      <c r="E10" s="110"/>
      <c r="F10" s="110"/>
      <c r="G10" s="110"/>
      <c r="H10" s="110"/>
    </row>
    <row r="11" spans="1:8" x14ac:dyDescent="0.3">
      <c r="A11" s="136" t="s">
        <v>24</v>
      </c>
      <c r="B11" s="137">
        <v>4483840</v>
      </c>
      <c r="C11" s="137">
        <v>4586765</v>
      </c>
      <c r="D11" s="137">
        <v>4719881</v>
      </c>
      <c r="E11" s="137">
        <v>5090572</v>
      </c>
      <c r="F11" s="137">
        <v>5485203</v>
      </c>
      <c r="G11" s="137">
        <v>5968910</v>
      </c>
      <c r="H11" s="137">
        <v>1384788</v>
      </c>
    </row>
    <row r="12" spans="1:8" x14ac:dyDescent="0.3">
      <c r="A12" s="138" t="s">
        <v>15</v>
      </c>
      <c r="B12" s="139">
        <f t="shared" ref="B12:C12" si="2">B13+B14</f>
        <v>1622431</v>
      </c>
      <c r="C12" s="139">
        <f t="shared" si="2"/>
        <v>1724232</v>
      </c>
      <c r="D12" s="139">
        <f t="shared" ref="D12:F12" si="3">D13+D14</f>
        <v>1811486</v>
      </c>
      <c r="E12" s="139">
        <f t="shared" si="3"/>
        <v>1948111</v>
      </c>
      <c r="F12" s="139">
        <f t="shared" si="3"/>
        <v>2086413</v>
      </c>
      <c r="G12" s="139">
        <f t="shared" ref="G12:H12" si="4">G13+G14</f>
        <v>1239459</v>
      </c>
      <c r="H12" s="139">
        <f t="shared" si="4"/>
        <v>233854</v>
      </c>
    </row>
    <row r="13" spans="1:8" x14ac:dyDescent="0.3">
      <c r="A13" s="140" t="s">
        <v>69</v>
      </c>
      <c r="B13" s="47">
        <v>1604740</v>
      </c>
      <c r="C13" s="47">
        <v>1700255</v>
      </c>
      <c r="D13" s="47">
        <v>1794911</v>
      </c>
      <c r="E13" s="47">
        <v>1927700</v>
      </c>
      <c r="F13" s="47">
        <v>2062954</v>
      </c>
      <c r="G13" s="47">
        <v>1227600</v>
      </c>
      <c r="H13" s="47">
        <v>232715</v>
      </c>
    </row>
    <row r="14" spans="1:8" x14ac:dyDescent="0.3">
      <c r="A14" s="140" t="s">
        <v>185</v>
      </c>
      <c r="B14" s="47">
        <v>17691</v>
      </c>
      <c r="C14" s="47">
        <v>23977</v>
      </c>
      <c r="D14" s="47">
        <v>16575</v>
      </c>
      <c r="E14" s="47">
        <v>20411</v>
      </c>
      <c r="F14" s="47">
        <v>23459</v>
      </c>
      <c r="G14" s="47">
        <v>11859</v>
      </c>
      <c r="H14" s="47">
        <v>1139</v>
      </c>
    </row>
    <row r="15" spans="1:8" x14ac:dyDescent="0.3">
      <c r="A15" s="138" t="s">
        <v>16</v>
      </c>
      <c r="B15" s="139">
        <f t="shared" ref="B15:F15" si="5">B16+B17</f>
        <v>903973</v>
      </c>
      <c r="C15" s="139">
        <f t="shared" si="5"/>
        <v>923873</v>
      </c>
      <c r="D15" s="139">
        <f t="shared" si="5"/>
        <v>911293</v>
      </c>
      <c r="E15" s="139">
        <f t="shared" si="5"/>
        <v>1138692</v>
      </c>
      <c r="F15" s="139">
        <f t="shared" si="5"/>
        <v>1401842</v>
      </c>
      <c r="G15" s="139">
        <f t="shared" ref="G15:H15" si="6">G16+G17</f>
        <v>1375139</v>
      </c>
      <c r="H15" s="139">
        <f t="shared" si="6"/>
        <v>412774</v>
      </c>
    </row>
    <row r="16" spans="1:8" x14ac:dyDescent="0.3">
      <c r="A16" s="140" t="s">
        <v>17</v>
      </c>
      <c r="B16" s="47">
        <v>109575</v>
      </c>
      <c r="C16" s="47">
        <v>111988</v>
      </c>
      <c r="D16" s="47">
        <v>110463</v>
      </c>
      <c r="E16" s="47">
        <v>138026</v>
      </c>
      <c r="F16" s="47">
        <v>169924</v>
      </c>
      <c r="G16" s="47">
        <v>166687</v>
      </c>
      <c r="H16" s="47">
        <v>50034</v>
      </c>
    </row>
    <row r="17" spans="1:8" x14ac:dyDescent="0.3">
      <c r="A17" s="140" t="s">
        <v>18</v>
      </c>
      <c r="B17" s="47">
        <v>794398</v>
      </c>
      <c r="C17" s="47">
        <v>811885</v>
      </c>
      <c r="D17" s="47">
        <v>800830</v>
      </c>
      <c r="E17" s="47">
        <v>1000666</v>
      </c>
      <c r="F17" s="47">
        <v>1231918</v>
      </c>
      <c r="G17" s="47">
        <v>1208452</v>
      </c>
      <c r="H17" s="47">
        <v>362740</v>
      </c>
    </row>
    <row r="18" spans="1:8" ht="28.5" x14ac:dyDescent="0.3">
      <c r="A18" s="141" t="s">
        <v>116</v>
      </c>
      <c r="B18" s="139">
        <v>631798</v>
      </c>
      <c r="C18" s="139">
        <v>654334</v>
      </c>
      <c r="D18" s="139">
        <v>648440</v>
      </c>
      <c r="E18" s="139">
        <v>695826</v>
      </c>
      <c r="F18" s="139">
        <v>824948</v>
      </c>
      <c r="G18" s="139">
        <v>847488</v>
      </c>
      <c r="H18" s="139">
        <v>223659</v>
      </c>
    </row>
    <row r="19" spans="1:8" x14ac:dyDescent="0.3">
      <c r="A19" s="138" t="s">
        <v>115</v>
      </c>
      <c r="B19" s="139">
        <f t="shared" ref="B19:F19" si="7">B20+B21+B22</f>
        <v>373156</v>
      </c>
      <c r="C19" s="139">
        <f t="shared" si="7"/>
        <v>461652</v>
      </c>
      <c r="D19" s="139">
        <f t="shared" si="7"/>
        <v>413938</v>
      </c>
      <c r="E19" s="139">
        <f t="shared" si="7"/>
        <v>513478</v>
      </c>
      <c r="F19" s="139">
        <f t="shared" si="7"/>
        <v>945764</v>
      </c>
      <c r="G19" s="139">
        <f t="shared" ref="G19:H19" si="8">G20+G21+G22</f>
        <v>594342</v>
      </c>
      <c r="H19" s="139">
        <f t="shared" si="8"/>
        <v>119382</v>
      </c>
    </row>
    <row r="20" spans="1:8" x14ac:dyDescent="0.3">
      <c r="A20" s="140" t="s">
        <v>19</v>
      </c>
      <c r="B20" s="47">
        <v>112476</v>
      </c>
      <c r="C20" s="47">
        <v>129231</v>
      </c>
      <c r="D20" s="47">
        <v>127680</v>
      </c>
      <c r="E20" s="47">
        <v>136687</v>
      </c>
      <c r="F20" s="47">
        <v>184578</v>
      </c>
      <c r="G20" s="47">
        <v>189893</v>
      </c>
      <c r="H20" s="47">
        <v>50219</v>
      </c>
    </row>
    <row r="21" spans="1:8" x14ac:dyDescent="0.3">
      <c r="A21" s="140" t="s">
        <v>20</v>
      </c>
      <c r="B21" s="47">
        <v>193953</v>
      </c>
      <c r="C21" s="47">
        <v>194864</v>
      </c>
      <c r="D21" s="47">
        <v>190657</v>
      </c>
      <c r="E21" s="47">
        <v>198288</v>
      </c>
      <c r="F21" s="47">
        <v>247142</v>
      </c>
      <c r="G21" s="47">
        <v>167212</v>
      </c>
      <c r="H21" s="47">
        <v>36574</v>
      </c>
    </row>
    <row r="22" spans="1:8" x14ac:dyDescent="0.3">
      <c r="A22" s="140" t="s">
        <v>94</v>
      </c>
      <c r="B22" s="47">
        <v>66727</v>
      </c>
      <c r="C22" s="47">
        <v>137557</v>
      </c>
      <c r="D22" s="47">
        <v>95601</v>
      </c>
      <c r="E22" s="47">
        <v>178503</v>
      </c>
      <c r="F22" s="47">
        <v>514044</v>
      </c>
      <c r="G22" s="47">
        <v>237237</v>
      </c>
      <c r="H22" s="47">
        <v>32589</v>
      </c>
    </row>
    <row r="23" spans="1:8" x14ac:dyDescent="0.3">
      <c r="A23" s="138" t="s">
        <v>21</v>
      </c>
      <c r="B23" s="139">
        <f t="shared" ref="B23:E23" si="9">B24+B25</f>
        <v>103218</v>
      </c>
      <c r="C23" s="139">
        <f t="shared" si="9"/>
        <v>113366</v>
      </c>
      <c r="D23" s="139">
        <f t="shared" si="9"/>
        <v>116205</v>
      </c>
      <c r="E23" s="139">
        <f t="shared" si="9"/>
        <v>125225</v>
      </c>
      <c r="F23" s="139">
        <f>F24+F25</f>
        <v>133245</v>
      </c>
      <c r="G23" s="139">
        <f>G24+G25</f>
        <v>146528</v>
      </c>
      <c r="H23" s="139">
        <f>H24+H25</f>
        <v>40845</v>
      </c>
    </row>
    <row r="24" spans="1:8" x14ac:dyDescent="0.3">
      <c r="A24" s="140" t="s">
        <v>22</v>
      </c>
      <c r="B24" s="47">
        <v>42749</v>
      </c>
      <c r="C24" s="47">
        <v>44831</v>
      </c>
      <c r="D24" s="47">
        <v>46249</v>
      </c>
      <c r="E24" s="47">
        <v>50105</v>
      </c>
      <c r="F24" s="47">
        <v>52492</v>
      </c>
      <c r="G24" s="47">
        <v>59975</v>
      </c>
      <c r="H24" s="47">
        <v>15650</v>
      </c>
    </row>
    <row r="25" spans="1:8" x14ac:dyDescent="0.3">
      <c r="A25" s="140" t="s">
        <v>23</v>
      </c>
      <c r="B25" s="47">
        <v>60469</v>
      </c>
      <c r="C25" s="47">
        <v>68535</v>
      </c>
      <c r="D25" s="47">
        <v>69956</v>
      </c>
      <c r="E25" s="47">
        <v>75120</v>
      </c>
      <c r="F25" s="47">
        <v>80753</v>
      </c>
      <c r="G25" s="47">
        <v>86553</v>
      </c>
      <c r="H25" s="47">
        <v>25195</v>
      </c>
    </row>
    <row r="26" spans="1:8" ht="28.5" x14ac:dyDescent="0.3">
      <c r="A26" s="141" t="s">
        <v>117</v>
      </c>
      <c r="B26" s="139">
        <v>167774</v>
      </c>
      <c r="C26" s="139">
        <v>182774.23199999999</v>
      </c>
      <c r="D26" s="139">
        <v>188953</v>
      </c>
      <c r="E26" s="139">
        <v>196133</v>
      </c>
      <c r="F26" s="139">
        <v>215746</v>
      </c>
      <c r="G26" s="139">
        <v>226157</v>
      </c>
      <c r="H26" s="139">
        <v>70459</v>
      </c>
    </row>
    <row r="27" spans="1:8" x14ac:dyDescent="0.3">
      <c r="A27" s="142" t="s">
        <v>118</v>
      </c>
      <c r="B27" s="143">
        <v>261249</v>
      </c>
      <c r="C27" s="143">
        <v>263175</v>
      </c>
      <c r="D27" s="143">
        <v>257181</v>
      </c>
      <c r="E27" s="143">
        <v>283166</v>
      </c>
      <c r="F27" s="143">
        <v>310595</v>
      </c>
      <c r="G27" s="143">
        <v>328117</v>
      </c>
      <c r="H27" s="143">
        <v>80743</v>
      </c>
    </row>
    <row r="28" spans="1:8" ht="15.75" customHeight="1" x14ac:dyDescent="0.3">
      <c r="A28" s="98" t="s">
        <v>184</v>
      </c>
    </row>
    <row r="29" spans="1:8" x14ac:dyDescent="0.3">
      <c r="A29" s="15" t="s">
        <v>93</v>
      </c>
    </row>
    <row r="30" spans="1:8" x14ac:dyDescent="0.3">
      <c r="A30" s="96" t="s">
        <v>97</v>
      </c>
    </row>
  </sheetData>
  <mergeCells count="6">
    <mergeCell ref="A1:H1"/>
    <mergeCell ref="A6:H6"/>
    <mergeCell ref="A5:H5"/>
    <mergeCell ref="A4:H4"/>
    <mergeCell ref="A3:H3"/>
    <mergeCell ref="A2:H2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&amp;C&amp;16C.P. Lizbeth M. Alavez Góngora
Directora General de Contabilidad Gubernamental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INGRESOS TOTALES</vt:lpstr>
      <vt:lpstr>INGRESOS FL</vt:lpstr>
      <vt:lpstr>IMPUESTOS</vt:lpstr>
      <vt:lpstr>DERECHOS</vt:lpstr>
      <vt:lpstr>PRODUCTOS</vt:lpstr>
      <vt:lpstr>APROVECHAMIENTOS</vt:lpstr>
      <vt:lpstr>INGRESOS OF</vt:lpstr>
      <vt:lpstr>PARTICIPACIONES</vt:lpstr>
      <vt:lpstr>APORTACIONES</vt:lpstr>
      <vt:lpstr>FONDOS DISTINTOS DE APORTACIONE</vt:lpstr>
      <vt:lpstr>EGRESOS TOTALES</vt:lpstr>
      <vt:lpstr>CLASIFICACIÓN ECONÓMICA</vt:lpstr>
      <vt:lpstr>FAISMUN</vt:lpstr>
      <vt:lpstr>FORTAMUN</vt:lpstr>
      <vt:lpstr>CLASIFICACIÓN FUNCIONAL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Usuario</cp:lastModifiedBy>
  <cp:lastPrinted>2025-04-21T21:09:57Z</cp:lastPrinted>
  <dcterms:created xsi:type="dcterms:W3CDTF">2017-02-07T19:47:30Z</dcterms:created>
  <dcterms:modified xsi:type="dcterms:W3CDTF">2025-04-23T18:31:20Z</dcterms:modified>
</cp:coreProperties>
</file>