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ristian\Documentos\Estado Analitico de Ingresos Conac y LDF\2023\"/>
    </mc:Choice>
  </mc:AlternateContent>
  <xr:revisionPtr revIDLastSave="0" documentId="13_ncr:1_{EAEC7515-E320-46F6-8AEF-6B20F9E72BE5}" xr6:coauthVersionLast="36" xr6:coauthVersionMax="45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ENERO-MARZO 2023" sheetId="16" r:id="rId1"/>
    <sheet name="ENERO-JUNIO 2023" sheetId="17" r:id="rId2"/>
    <sheet name="ENERO-SEPTIEMBRE 2023 " sheetId="18" r:id="rId3"/>
    <sheet name="ENERO-DICIEMBRE 2023 " sheetId="19" r:id="rId4"/>
  </sheets>
  <definedNames>
    <definedName name="_xlnm.Print_Area" localSheetId="3">'ENERO-DICIEMBRE 2023 '!$A$1:$G$53</definedName>
    <definedName name="_xlnm.Print_Area" localSheetId="1">'ENERO-JUNIO 2023'!$A$1:$G$53</definedName>
    <definedName name="_xlnm.Print_Area" localSheetId="0">'ENERO-MARZO 2023'!$A$1:$G$53</definedName>
    <definedName name="_xlnm.Print_Area" localSheetId="2">'ENERO-SEPTIEMBRE 2023 '!$A$1:$G$53</definedName>
    <definedName name="_xlnm.Print_Titles" localSheetId="3">'ENERO-DICIEMBRE 2023 '!$1:$4</definedName>
    <definedName name="_xlnm.Print_Titles" localSheetId="1">'ENERO-JUNIO 2023'!$1:$4</definedName>
    <definedName name="_xlnm.Print_Titles" localSheetId="0">'ENERO-MARZO 2023'!$1:$4</definedName>
    <definedName name="_xlnm.Print_Titles" localSheetId="2">'ENERO-SEPTIEMBRE 2023 '!$1:$4</definedName>
  </definedNames>
  <calcPr calcId="191029"/>
</workbook>
</file>

<file path=xl/calcChain.xml><?xml version="1.0" encoding="utf-8"?>
<calcChain xmlns="http://schemas.openxmlformats.org/spreadsheetml/2006/main">
  <c r="G19" i="19" l="1"/>
  <c r="G42" i="19"/>
  <c r="D8" i="19" l="1"/>
  <c r="G8" i="19"/>
  <c r="G9" i="19"/>
  <c r="G10" i="19"/>
  <c r="D11" i="19"/>
  <c r="G11" i="19"/>
  <c r="D12" i="19"/>
  <c r="G12" i="19"/>
  <c r="D13" i="19"/>
  <c r="G13" i="19"/>
  <c r="G14" i="19"/>
  <c r="D15" i="19"/>
  <c r="G15" i="19"/>
  <c r="G16" i="19"/>
  <c r="D17" i="19"/>
  <c r="G17" i="19"/>
  <c r="B18" i="19"/>
  <c r="C18" i="19"/>
  <c r="D18" i="19"/>
  <c r="E18" i="19"/>
  <c r="F18" i="19"/>
  <c r="G18" i="19"/>
  <c r="C20" i="19"/>
  <c r="B26" i="19"/>
  <c r="C26" i="19"/>
  <c r="C25" i="19" s="1"/>
  <c r="D26" i="19"/>
  <c r="E26" i="19"/>
  <c r="E25" i="19" s="1"/>
  <c r="F26" i="19"/>
  <c r="F25" i="19" s="1"/>
  <c r="G26" i="19"/>
  <c r="B29" i="19"/>
  <c r="C29" i="19"/>
  <c r="D29" i="19"/>
  <c r="E29" i="19"/>
  <c r="F29" i="19"/>
  <c r="G29" i="19"/>
  <c r="B30" i="19"/>
  <c r="B41" i="19" s="1"/>
  <c r="C30" i="19"/>
  <c r="C41" i="19" s="1"/>
  <c r="D30" i="19"/>
  <c r="E30" i="19"/>
  <c r="E41" i="19" s="1"/>
  <c r="F30" i="19"/>
  <c r="F41" i="19" s="1"/>
  <c r="G30" i="19"/>
  <c r="B31" i="19"/>
  <c r="D31" i="19" s="1"/>
  <c r="C31" i="19"/>
  <c r="E31" i="19"/>
  <c r="F31" i="19"/>
  <c r="B32" i="19"/>
  <c r="C32" i="19"/>
  <c r="D32" i="19"/>
  <c r="E32" i="19"/>
  <c r="F32" i="19"/>
  <c r="G32" i="19"/>
  <c r="D41" i="19" l="1"/>
  <c r="B25" i="19"/>
  <c r="D25" i="19" s="1"/>
  <c r="G31" i="19"/>
  <c r="G25" i="19" s="1"/>
  <c r="G41" i="19" s="1"/>
  <c r="G42" i="18"/>
  <c r="F32" i="18"/>
  <c r="G32" i="18" s="1"/>
  <c r="E32" i="18"/>
  <c r="C32" i="18"/>
  <c r="B32" i="18"/>
  <c r="F31" i="18"/>
  <c r="G31" i="18" s="1"/>
  <c r="E31" i="18"/>
  <c r="C31" i="18"/>
  <c r="B31" i="18"/>
  <c r="F30" i="18"/>
  <c r="E30" i="18"/>
  <c r="C30" i="18"/>
  <c r="B30" i="18"/>
  <c r="F29" i="18"/>
  <c r="G29" i="18" s="1"/>
  <c r="E29" i="18"/>
  <c r="C29" i="18"/>
  <c r="B29" i="18"/>
  <c r="D29" i="18" s="1"/>
  <c r="F26" i="18"/>
  <c r="E26" i="18"/>
  <c r="E41" i="18" s="1"/>
  <c r="C26" i="18"/>
  <c r="C41" i="18" s="1"/>
  <c r="B26" i="18"/>
  <c r="B41" i="18" s="1"/>
  <c r="B25" i="18"/>
  <c r="F18" i="18"/>
  <c r="G18" i="18" s="1"/>
  <c r="E18" i="18"/>
  <c r="C18" i="18"/>
  <c r="C20" i="18" s="1"/>
  <c r="B18" i="18"/>
  <c r="G17" i="18"/>
  <c r="D17" i="18"/>
  <c r="G16" i="18"/>
  <c r="G15" i="18"/>
  <c r="D15" i="18"/>
  <c r="G14" i="18"/>
  <c r="G13" i="18"/>
  <c r="D13" i="18"/>
  <c r="G12" i="18"/>
  <c r="D12" i="18"/>
  <c r="G11" i="18"/>
  <c r="D11" i="18"/>
  <c r="G10" i="18"/>
  <c r="G9" i="18"/>
  <c r="G8" i="18"/>
  <c r="D8" i="18"/>
  <c r="D18" i="18" s="1"/>
  <c r="D32" i="18" l="1"/>
  <c r="D31" i="18"/>
  <c r="F41" i="18"/>
  <c r="F25" i="18"/>
  <c r="E25" i="18"/>
  <c r="C25" i="18"/>
  <c r="D25" i="18" s="1"/>
  <c r="G30" i="18"/>
  <c r="D30" i="18"/>
  <c r="D26" i="18"/>
  <c r="D41" i="18" s="1"/>
  <c r="G26" i="18"/>
  <c r="G25" i="18" l="1"/>
  <c r="G41" i="18" s="1"/>
  <c r="G42" i="17" l="1"/>
  <c r="F32" i="17"/>
  <c r="G32" i="17" s="1"/>
  <c r="E32" i="17"/>
  <c r="C32" i="17"/>
  <c r="B32" i="17"/>
  <c r="D32" i="17" s="1"/>
  <c r="F31" i="17"/>
  <c r="G31" i="17" s="1"/>
  <c r="E31" i="17"/>
  <c r="C31" i="17"/>
  <c r="B31" i="17"/>
  <c r="F30" i="17"/>
  <c r="E30" i="17"/>
  <c r="C30" i="17"/>
  <c r="C25" i="17" s="1"/>
  <c r="B30" i="17"/>
  <c r="F29" i="17"/>
  <c r="G29" i="17" s="1"/>
  <c r="E29" i="17"/>
  <c r="C29" i="17"/>
  <c r="B29" i="17"/>
  <c r="D29" i="17" s="1"/>
  <c r="F26" i="17"/>
  <c r="F41" i="17" s="1"/>
  <c r="E26" i="17"/>
  <c r="E41" i="17" s="1"/>
  <c r="C26" i="17"/>
  <c r="B26" i="17"/>
  <c r="B41" i="17" s="1"/>
  <c r="B25" i="17"/>
  <c r="C20" i="17"/>
  <c r="F18" i="17"/>
  <c r="G18" i="17" s="1"/>
  <c r="E18" i="17"/>
  <c r="C18" i="17"/>
  <c r="B18" i="17"/>
  <c r="G17" i="17"/>
  <c r="D17" i="17"/>
  <c r="G16" i="17"/>
  <c r="G15" i="17"/>
  <c r="D15" i="17"/>
  <c r="G14" i="17"/>
  <c r="G13" i="17"/>
  <c r="D13" i="17"/>
  <c r="G12" i="17"/>
  <c r="D12" i="17"/>
  <c r="G11" i="17"/>
  <c r="D11" i="17"/>
  <c r="G10" i="17"/>
  <c r="G9" i="17"/>
  <c r="G8" i="17"/>
  <c r="D8" i="17"/>
  <c r="D18" i="17" l="1"/>
  <c r="D31" i="17"/>
  <c r="C41" i="17"/>
  <c r="D25" i="17"/>
  <c r="E25" i="17"/>
  <c r="F25" i="17"/>
  <c r="D30" i="17"/>
  <c r="D26" i="17"/>
  <c r="G26" i="17"/>
  <c r="G30" i="17"/>
  <c r="D41" i="17" l="1"/>
  <c r="G25" i="17"/>
  <c r="G41" i="17" s="1"/>
  <c r="G42" i="16"/>
  <c r="F32" i="16"/>
  <c r="E32" i="16"/>
  <c r="C32" i="16"/>
  <c r="B32" i="16"/>
  <c r="F31" i="16"/>
  <c r="E31" i="16"/>
  <c r="C31" i="16"/>
  <c r="B31" i="16"/>
  <c r="F30" i="16"/>
  <c r="E30" i="16"/>
  <c r="C30" i="16"/>
  <c r="B30" i="16"/>
  <c r="F29" i="16"/>
  <c r="E29" i="16"/>
  <c r="C29" i="16"/>
  <c r="B29" i="16"/>
  <c r="F26" i="16"/>
  <c r="F41" i="16" s="1"/>
  <c r="E26" i="16"/>
  <c r="E41" i="16" s="1"/>
  <c r="C26" i="16"/>
  <c r="C41" i="16" s="1"/>
  <c r="E25" i="16"/>
  <c r="C25" i="16"/>
  <c r="F18" i="16"/>
  <c r="E18" i="16"/>
  <c r="C18" i="16"/>
  <c r="C20" i="16" s="1"/>
  <c r="G17" i="16"/>
  <c r="D17" i="16"/>
  <c r="G16" i="16"/>
  <c r="G15" i="16"/>
  <c r="D15" i="16"/>
  <c r="G14" i="16"/>
  <c r="G13" i="16"/>
  <c r="D13" i="16"/>
  <c r="G12" i="16"/>
  <c r="D12" i="16"/>
  <c r="G11" i="16"/>
  <c r="D11" i="16"/>
  <c r="G10" i="16"/>
  <c r="G9" i="16"/>
  <c r="F25" i="16" l="1"/>
  <c r="D32" i="16"/>
  <c r="D31" i="16"/>
  <c r="D30" i="16"/>
  <c r="D29" i="16"/>
  <c r="G32" i="16"/>
  <c r="G31" i="16"/>
  <c r="G30" i="16"/>
  <c r="G29" i="16"/>
  <c r="D8" i="16" l="1"/>
  <c r="D18" i="16" s="1"/>
  <c r="G8" i="16"/>
  <c r="B18" i="16"/>
  <c r="G18" i="16" s="1"/>
  <c r="B26" i="16"/>
  <c r="B25" i="16" s="1"/>
  <c r="D25" i="16" s="1"/>
  <c r="B41" i="16" l="1"/>
  <c r="G26" i="16"/>
  <c r="G25" i="16" s="1"/>
  <c r="G41" i="16" s="1"/>
  <c r="D26" i="16"/>
  <c r="D41" i="16" s="1"/>
</calcChain>
</file>

<file path=xl/sharedStrings.xml><?xml version="1.0" encoding="utf-8"?>
<sst xmlns="http://schemas.openxmlformats.org/spreadsheetml/2006/main" count="323" uniqueCount="56">
  <si>
    <t/>
  </si>
  <si>
    <t>INGRESO</t>
  </si>
  <si>
    <t>(1)</t>
  </si>
  <si>
    <t>(2)</t>
  </si>
  <si>
    <t>(3=1+2)</t>
  </si>
  <si>
    <t>(4)</t>
  </si>
  <si>
    <t>(5)</t>
  </si>
  <si>
    <t>TOTAL</t>
  </si>
  <si>
    <t>Ingresos Excedentes</t>
  </si>
  <si>
    <t>Ingresos Derivados de Financiamientos</t>
  </si>
  <si>
    <t>DIFERENCIA</t>
  </si>
  <si>
    <t>RUBRO DE INGRESOS</t>
  </si>
  <si>
    <t>Ingresos del Poder Ejecutivo,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</si>
  <si>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</si>
  <si>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</si>
  <si>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</si>
  <si>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</si>
  <si>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</si>
  <si>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</si>
  <si>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Subvenciones, y Pensiones y Jubilaciones</t>
  </si>
  <si>
    <t>Ingresos por Venta de Bienes, Prestación de Servicios y Otros Ingresos</t>
  </si>
  <si>
    <t>ESTADO ANALÍTICO DE INGRESOS</t>
  </si>
  <si>
    <t>Ingresos de los Entes Públicos de los Poderes Legislativo y Judicial, de los Órganos Autónomos y del Sector Paraestatal o Paramunicipal, así como de las Empresas Productivas del Estado</t>
  </si>
  <si>
    <t xml:space="preserve">
ESTIMADO</t>
  </si>
  <si>
    <t>AMPLIACIONES Y 
REDUCCIONES</t>
  </si>
  <si>
    <t xml:space="preserve">
MODIFICADO</t>
  </si>
  <si>
    <t xml:space="preserve">
DEVENGADO</t>
  </si>
  <si>
    <t xml:space="preserve">
RECAUDADO</t>
  </si>
  <si>
    <t>(6=5-1)</t>
  </si>
  <si>
    <t>PODER EJECUTIVO DEL ESTADO DE CAMPECHE</t>
  </si>
  <si>
    <t xml:space="preserve">   Ingresos Derivados de Financiamientos</t>
  </si>
  <si>
    <t>____________________________________________</t>
  </si>
  <si>
    <t>ESTADO ANALÍTICO DE INGRESOS POR FUENTE DE FINANCIAMIENTO</t>
  </si>
  <si>
    <t>JEZRAEL ISAAC LARRACILLA PÉREZ</t>
  </si>
  <si>
    <t>SECRETARIO DE ADMINISTRACIÓN Y FINANZAS</t>
  </si>
  <si>
    <t>C.P. JOSÉ  GERARDO OLVERA RIVAS</t>
  </si>
  <si>
    <t>TESORERO DE LA SECRETARÍA DE ADMINISTRACIÓN Y FINANZAS</t>
  </si>
  <si>
    <t>Participaciones, Aportaciones, Convenios, Incentivos Derivados de la Colaboración Fiscal y Fondos Distintos de Aportaciones</t>
  </si>
  <si>
    <t>DEL 1 DE ENERO AL 31 DE MARZO DE 2023</t>
  </si>
  <si>
    <t>LIC. VICENTE ANTONIO CU ESCAMILLA</t>
  </si>
  <si>
    <t>DIRECTOR GENERAL DE INGRESOS DE LA SECRETARÍA DE ADMINISTRACIÓN Y FINANZAS</t>
  </si>
  <si>
    <t>-</t>
  </si>
  <si>
    <t>Estado Analítico de Ingresos</t>
  </si>
  <si>
    <t>Del 1 de Enero al 30 de Junio de 2023</t>
  </si>
  <si>
    <t>Ingreso</t>
  </si>
  <si>
    <t xml:space="preserve">
Estimado</t>
  </si>
  <si>
    <t>Ampliaciones
/(Reducciones)</t>
  </si>
  <si>
    <t xml:space="preserve">
Modificado</t>
  </si>
  <si>
    <t xml:space="preserve">
Devengado</t>
  </si>
  <si>
    <t xml:space="preserve">
Recaudado</t>
  </si>
  <si>
    <t>Diferencia</t>
  </si>
  <si>
    <t>Rubro de Ingresos</t>
  </si>
  <si>
    <t>Estado Analítico de Ingresos Por Fuente de Financiamiento</t>
  </si>
  <si>
    <t>Total</t>
  </si>
  <si>
    <t>Del 1 de Enero al 30 de Septiembre de 2023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</si>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</sst>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b/>
      <sz val="11"/>
      <color theme="1"/>
      <name val="Averta"/>
      <family val="3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b/>
      <sz val="10"/>
      <name val="Quatro Slab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9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3" fillId="0" borderId="0" applyFont="0" applyFill="0" applyBorder="0" applyAlignment="0" applyProtection="0"/>
    <xf numFmtId="0" fontId="1" fillId="0" borderId="0"/>
  </cellStyleXfs>
  <cellXfs count="88">
    <xf numFmtId="0" fontId="3" fillId="0" borderId="0" xfId="0" applyFont="1" applyFill="1" applyBorder="1"/>
    <xf numFmtId="43" fontId="5" fillId="0" borderId="0" xfId="1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43" fontId="3" fillId="0" borderId="0" xfId="0" applyNumberFormat="1" applyFont="1" applyFill="1" applyBorder="1"/>
    <xf numFmtId="43" fontId="13" fillId="0" borderId="9" xfId="1" applyFont="1" applyFill="1" applyBorder="1" applyAlignment="1">
      <alignment horizontal="right" vertical="top" wrapText="1" readingOrder="1"/>
    </xf>
    <xf numFmtId="39" fontId="13" fillId="0" borderId="9" xfId="1" applyNumberFormat="1" applyFont="1" applyFill="1" applyBorder="1" applyAlignment="1">
      <alignment horizontal="right" vertical="top" wrapText="1" readingOrder="1"/>
    </xf>
    <xf numFmtId="43" fontId="13" fillId="0" borderId="4" xfId="1" applyFont="1" applyFill="1" applyBorder="1" applyAlignment="1">
      <alignment horizontal="right" vertical="top" wrapText="1" readingOrder="1"/>
    </xf>
    <xf numFmtId="39" fontId="14" fillId="0" borderId="9" xfId="1" applyNumberFormat="1" applyFont="1" applyFill="1" applyBorder="1" applyAlignment="1">
      <alignment horizontal="right" vertical="top" wrapText="1" readingOrder="1"/>
    </xf>
    <xf numFmtId="43" fontId="13" fillId="0" borderId="3" xfId="1" applyFont="1" applyFill="1" applyBorder="1" applyAlignment="1">
      <alignment horizontal="right" vertical="top" wrapText="1" readingOrder="1"/>
    </xf>
    <xf numFmtId="39" fontId="13" fillId="0" borderId="12" xfId="1" applyNumberFormat="1" applyFont="1" applyFill="1" applyBorder="1" applyAlignment="1">
      <alignment horizontal="right" vertical="top" wrapText="1" readingOrder="1"/>
    </xf>
    <xf numFmtId="43" fontId="15" fillId="0" borderId="8" xfId="1" applyFont="1" applyFill="1" applyBorder="1" applyAlignment="1">
      <alignment horizontal="right" vertical="top" wrapText="1" readingOrder="1"/>
    </xf>
    <xf numFmtId="43" fontId="15" fillId="0" borderId="6" xfId="1" applyFont="1" applyFill="1" applyBorder="1" applyAlignment="1">
      <alignment horizontal="right" vertical="top" wrapText="1" readingOrder="1"/>
    </xf>
    <xf numFmtId="43" fontId="15" fillId="0" borderId="11" xfId="1" applyFont="1" applyFill="1" applyBorder="1" applyAlignment="1">
      <alignment horizontal="right" vertical="top" wrapText="1" readingOrder="1"/>
    </xf>
    <xf numFmtId="39" fontId="15" fillId="0" borderId="14" xfId="1" applyNumberFormat="1" applyFont="1" applyFill="1" applyBorder="1" applyAlignment="1">
      <alignment horizontal="right" vertical="top" wrapText="1" readingOrder="1"/>
    </xf>
    <xf numFmtId="43" fontId="15" fillId="0" borderId="1" xfId="1" applyFont="1" applyFill="1" applyBorder="1" applyAlignment="1">
      <alignment horizontal="right" vertical="top" wrapText="1" readingOrder="1"/>
    </xf>
    <xf numFmtId="43" fontId="15" fillId="0" borderId="2" xfId="1" applyFont="1" applyFill="1" applyBorder="1" applyAlignment="1">
      <alignment horizontal="right" vertical="top" wrapText="1" readingOrder="1"/>
    </xf>
    <xf numFmtId="43" fontId="17" fillId="0" borderId="4" xfId="0" applyNumberFormat="1" applyFont="1" applyFill="1" applyBorder="1" applyAlignment="1">
      <alignment horizontal="right" vertical="top" wrapText="1" readingOrder="1"/>
    </xf>
    <xf numFmtId="39" fontId="17" fillId="0" borderId="9" xfId="1" applyNumberFormat="1" applyFont="1" applyFill="1" applyBorder="1" applyAlignment="1">
      <alignment horizontal="right" vertical="top" wrapText="1" readingOrder="1"/>
    </xf>
    <xf numFmtId="43" fontId="14" fillId="0" borderId="4" xfId="1" applyFont="1" applyFill="1" applyBorder="1" applyAlignment="1">
      <alignment horizontal="right" vertical="top" wrapText="1" readingOrder="1"/>
    </xf>
    <xf numFmtId="43" fontId="14" fillId="0" borderId="3" xfId="1" applyFont="1" applyFill="1" applyBorder="1" applyAlignment="1">
      <alignment horizontal="right" vertical="top" wrapText="1" readingOrder="1"/>
    </xf>
    <xf numFmtId="43" fontId="14" fillId="0" borderId="13" xfId="1" applyFont="1" applyFill="1" applyBorder="1" applyAlignment="1">
      <alignment horizontal="right" vertical="top" wrapText="1" readingOrder="1"/>
    </xf>
    <xf numFmtId="39" fontId="14" fillId="0" borderId="12" xfId="1" applyNumberFormat="1" applyFont="1" applyFill="1" applyBorder="1" applyAlignment="1">
      <alignment horizontal="right" vertical="top" wrapText="1" readingOrder="1"/>
    </xf>
    <xf numFmtId="43" fontId="16" fillId="0" borderId="7" xfId="1" applyFont="1" applyFill="1" applyBorder="1" applyAlignment="1">
      <alignment horizontal="right" vertical="top" wrapText="1" readingOrder="1"/>
    </xf>
    <xf numFmtId="43" fontId="16" fillId="0" borderId="6" xfId="1" applyFont="1" applyFill="1" applyBorder="1" applyAlignment="1">
      <alignment horizontal="right" vertical="top" wrapText="1" readingOrder="1"/>
    </xf>
    <xf numFmtId="43" fontId="16" fillId="0" borderId="11" xfId="1" applyFont="1" applyFill="1" applyBorder="1" applyAlignment="1">
      <alignment horizontal="right" vertical="top" wrapText="1" readingOrder="1"/>
    </xf>
    <xf numFmtId="39" fontId="17" fillId="0" borderId="14" xfId="1" applyNumberFormat="1" applyFont="1" applyFill="1" applyBorder="1" applyAlignment="1">
      <alignment horizontal="right" vertical="top" wrapText="1" readingOrder="1"/>
    </xf>
    <xf numFmtId="43" fontId="16" fillId="0" borderId="1" xfId="1" applyFont="1" applyFill="1" applyBorder="1" applyAlignment="1">
      <alignment horizontal="right" vertical="top" wrapText="1" readingOrder="1"/>
    </xf>
    <xf numFmtId="43" fontId="16" fillId="0" borderId="2" xfId="1" applyFont="1" applyFill="1" applyBorder="1" applyAlignment="1">
      <alignment horizontal="right" vertical="top" wrapText="1" readingOrder="1"/>
    </xf>
    <xf numFmtId="0" fontId="20" fillId="0" borderId="0" xfId="0" applyFont="1" applyFill="1" applyBorder="1"/>
    <xf numFmtId="0" fontId="20" fillId="0" borderId="0" xfId="0" applyFont="1" applyFill="1" applyBorder="1" applyAlignment="1"/>
    <xf numFmtId="0" fontId="3" fillId="2" borderId="15" xfId="0" applyNumberFormat="1" applyFont="1" applyFill="1" applyBorder="1" applyAlignment="1">
      <alignment vertical="top" wrapText="1"/>
    </xf>
    <xf numFmtId="0" fontId="3" fillId="2" borderId="16" xfId="0" applyNumberFormat="1" applyFont="1" applyFill="1" applyBorder="1" applyAlignment="1">
      <alignment vertical="top" wrapText="1"/>
    </xf>
    <xf numFmtId="0" fontId="3" fillId="2" borderId="17" xfId="0" applyNumberFormat="1" applyFont="1" applyFill="1" applyBorder="1" applyAlignment="1">
      <alignment vertical="top" wrapText="1"/>
    </xf>
    <xf numFmtId="0" fontId="12" fillId="0" borderId="18" xfId="0" applyNumberFormat="1" applyFont="1" applyFill="1" applyBorder="1" applyAlignment="1">
      <alignment horizontal="left" vertical="top" wrapText="1" readingOrder="1"/>
    </xf>
    <xf numFmtId="39" fontId="14" fillId="0" borderId="13" xfId="1" applyNumberFormat="1" applyFont="1" applyFill="1" applyBorder="1" applyAlignment="1">
      <alignment horizontal="right" vertical="top" wrapText="1" readingOrder="1"/>
    </xf>
    <xf numFmtId="39" fontId="13" fillId="0" borderId="13" xfId="1" applyNumberFormat="1" applyFont="1" applyFill="1" applyBorder="1" applyAlignment="1">
      <alignment horizontal="right" vertical="top" wrapText="1" readingOrder="1"/>
    </xf>
    <xf numFmtId="0" fontId="12" fillId="0" borderId="22" xfId="0" applyNumberFormat="1" applyFont="1" applyFill="1" applyBorder="1" applyAlignment="1">
      <alignment horizontal="center" vertical="top" wrapText="1" readingOrder="1"/>
    </xf>
    <xf numFmtId="0" fontId="12" fillId="0" borderId="23" xfId="0" applyNumberFormat="1" applyFont="1" applyFill="1" applyBorder="1" applyAlignment="1">
      <alignment horizontal="center" vertical="top" wrapText="1" readingOrder="1"/>
    </xf>
    <xf numFmtId="0" fontId="8" fillId="0" borderId="18" xfId="0" applyFont="1" applyFill="1" applyBorder="1"/>
    <xf numFmtId="0" fontId="7" fillId="0" borderId="19" xfId="0" applyFont="1" applyFill="1" applyBorder="1"/>
    <xf numFmtId="0" fontId="16" fillId="0" borderId="18" xfId="0" applyNumberFormat="1" applyFont="1" applyFill="1" applyBorder="1" applyAlignment="1">
      <alignment vertical="top" wrapText="1" readingOrder="1"/>
    </xf>
    <xf numFmtId="39" fontId="17" fillId="0" borderId="13" xfId="1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horizontal="left" vertical="top" wrapText="1" indent="1" readingOrder="1"/>
    </xf>
    <xf numFmtId="0" fontId="12" fillId="0" borderId="18" xfId="0" applyNumberFormat="1" applyFont="1" applyFill="1" applyBorder="1" applyAlignment="1">
      <alignment horizontal="left" vertical="center" wrapText="1" indent="1" readingOrder="1"/>
    </xf>
    <xf numFmtId="0" fontId="12" fillId="0" borderId="18" xfId="0" applyNumberFormat="1" applyFont="1" applyFill="1" applyBorder="1" applyAlignment="1">
      <alignment vertical="center" wrapText="1" readingOrder="1"/>
    </xf>
    <xf numFmtId="39" fontId="14" fillId="0" borderId="14" xfId="1" applyNumberFormat="1" applyFont="1" applyFill="1" applyBorder="1" applyAlignment="1">
      <alignment horizontal="right" vertical="top" wrapText="1" readingOrder="1"/>
    </xf>
    <xf numFmtId="0" fontId="3" fillId="0" borderId="18" xfId="0" applyFont="1" applyFill="1" applyBorder="1"/>
    <xf numFmtId="0" fontId="3" fillId="0" borderId="19" xfId="0" applyFont="1" applyFill="1" applyBorder="1"/>
    <xf numFmtId="0" fontId="20" fillId="0" borderId="18" xfId="0" applyFont="1" applyFill="1" applyBorder="1"/>
    <xf numFmtId="0" fontId="20" fillId="0" borderId="19" xfId="0" applyFont="1" applyFill="1" applyBorder="1"/>
    <xf numFmtId="0" fontId="20" fillId="0" borderId="18" xfId="0" applyFont="1" applyFill="1" applyBorder="1" applyAlignment="1"/>
    <xf numFmtId="0" fontId="20" fillId="0" borderId="19" xfId="0" applyFont="1" applyFill="1" applyBorder="1" applyAlignment="1"/>
    <xf numFmtId="0" fontId="20" fillId="0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" fillId="0" borderId="10" xfId="0" applyFont="1" applyFill="1" applyBorder="1" applyAlignment="1"/>
    <xf numFmtId="0" fontId="3" fillId="0" borderId="21" xfId="0" applyFont="1" applyFill="1" applyBorder="1" applyAlignment="1"/>
    <xf numFmtId="0" fontId="11" fillId="3" borderId="14" xfId="1" applyNumberFormat="1" applyFont="1" applyFill="1" applyBorder="1" applyAlignment="1">
      <alignment horizontal="center" vertical="center" wrapText="1"/>
    </xf>
    <xf numFmtId="43" fontId="17" fillId="0" borderId="24" xfId="0" applyNumberFormat="1" applyFont="1" applyFill="1" applyBorder="1" applyAlignment="1">
      <alignment horizontal="right" vertical="top" wrapText="1" readingOrder="1"/>
    </xf>
    <xf numFmtId="43" fontId="17" fillId="0" borderId="3" xfId="0" applyNumberFormat="1" applyFont="1" applyFill="1" applyBorder="1" applyAlignment="1">
      <alignment horizontal="right" vertical="top" wrapText="1" readingOrder="1"/>
    </xf>
    <xf numFmtId="43" fontId="17" fillId="0" borderId="13" xfId="0" applyNumberFormat="1" applyFont="1" applyFill="1" applyBorder="1" applyAlignment="1">
      <alignment horizontal="right" vertical="top" wrapText="1" readingOrder="1"/>
    </xf>
    <xf numFmtId="0" fontId="11" fillId="3" borderId="25" xfId="1" applyNumberFormat="1" applyFont="1" applyFill="1" applyBorder="1" applyAlignment="1">
      <alignment horizontal="center" vertical="center"/>
    </xf>
    <xf numFmtId="0" fontId="11" fillId="3" borderId="13" xfId="1" applyNumberFormat="1" applyFont="1" applyFill="1" applyBorder="1" applyAlignment="1">
      <alignment horizontal="center" vertical="center"/>
    </xf>
    <xf numFmtId="0" fontId="11" fillId="3" borderId="12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11" fillId="3" borderId="14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 vertical="center" wrapText="1" readingOrder="1"/>
    </xf>
    <xf numFmtId="43" fontId="18" fillId="0" borderId="5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vertical="center" wrapText="1" readingOrder="1"/>
    </xf>
    <xf numFmtId="43" fontId="15" fillId="0" borderId="6" xfId="1" applyFont="1" applyFill="1" applyBorder="1" applyAlignment="1">
      <alignment horizontal="center" vertical="center" wrapText="1" readingOrder="1"/>
    </xf>
    <xf numFmtId="43" fontId="13" fillId="0" borderId="5" xfId="1" applyFont="1" applyFill="1" applyBorder="1" applyAlignment="1">
      <alignment horizontal="center" vertical="center" wrapText="1" readingOrder="1"/>
    </xf>
    <xf numFmtId="0" fontId="19" fillId="0" borderId="18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19" xfId="1" applyNumberFormat="1" applyFont="1" applyFill="1" applyBorder="1" applyAlignment="1">
      <alignment horizontal="center" vertical="center"/>
    </xf>
  </cellXfs>
  <cellStyles count="18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85F3E8D3-40AC-4520-8208-9A608C3D558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2 3 2" xfId="17" xr:uid="{0D98835C-4436-4748-9D69-31DDB186320B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83D6BC-67A8-41A4-BAEE-37965B87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1322916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B9F04-0AA6-44F8-8DF3-AC7973569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5" y="124884"/>
          <a:ext cx="1691216" cy="551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DBF456-8AB6-4186-A17E-5992850D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1037166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6E6656-00F6-42B3-A37C-679B82CF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5" y="124884"/>
          <a:ext cx="1691216" cy="551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5EB3CE-C5F1-4CDD-9A4C-F109AEAF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1037166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FA1400-0143-497D-B42F-ED1BC4AE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7675" y="124884"/>
          <a:ext cx="1691216" cy="5515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1</xdr:row>
      <xdr:rowOff>10583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990DD16C-3DFE-4663-9784-868FB514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01083"/>
          <a:ext cx="517935" cy="810939"/>
        </a:xfrm>
        <a:prstGeom prst="rect">
          <a:avLst/>
        </a:prstGeom>
      </xdr:spPr>
    </xdr:pic>
    <xdr:clientData/>
  </xdr:oneCellAnchor>
  <xdr:oneCellAnchor>
    <xdr:from>
      <xdr:col>5</xdr:col>
      <xdr:colOff>1079500</xdr:colOff>
      <xdr:row>1</xdr:row>
      <xdr:rowOff>105834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5D55FCDB-917B-440D-BFBD-3B5146622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5175" y="296334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C0F9-1D6F-4EFF-8077-16A869809EA9}">
  <sheetPr>
    <pageSetUpPr fitToPage="1"/>
  </sheetPr>
  <dimension ref="A1:I56"/>
  <sheetViews>
    <sheetView showGridLines="0" view="pageBreakPreview" zoomScale="90" zoomScaleNormal="78" zoomScaleSheetLayoutView="90" workbookViewId="0">
      <pane xSplit="1" ySplit="7" topLeftCell="B8" activePane="bottomRight" state="frozen"/>
      <selection pane="topRight" activeCell="G1" sqref="G1"/>
      <selection pane="bottomLeft" activeCell="A9" sqref="A9"/>
      <selection pane="bottomRight" activeCell="B15" sqref="B15"/>
    </sheetView>
  </sheetViews>
  <sheetFormatPr baseColWidth="10" defaultRowHeight="15"/>
  <cols>
    <col min="1" max="1" width="78.28515625" style="3" customWidth="1"/>
    <col min="2" max="2" width="21.85546875" style="3" bestFit="1" customWidth="1"/>
    <col min="3" max="3" width="20.42578125" style="3" bestFit="1" customWidth="1"/>
    <col min="4" max="4" width="21.85546875" style="3" bestFit="1" customWidth="1"/>
    <col min="5" max="6" width="21.7109375" style="3" bestFit="1" customWidth="1"/>
    <col min="7" max="7" width="22.1406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>
      <c r="A1" s="33"/>
      <c r="B1" s="34"/>
      <c r="C1" s="34"/>
      <c r="D1" s="34"/>
      <c r="E1" s="34"/>
      <c r="F1" s="34"/>
      <c r="G1" s="35"/>
    </row>
    <row r="2" spans="1:9" ht="18.75" customHeight="1">
      <c r="A2" s="85" t="s">
        <v>29</v>
      </c>
      <c r="B2" s="86"/>
      <c r="C2" s="86"/>
      <c r="D2" s="86"/>
      <c r="E2" s="86"/>
      <c r="F2" s="86"/>
      <c r="G2" s="87"/>
    </row>
    <row r="3" spans="1:9" ht="18" customHeight="1">
      <c r="A3" s="85" t="s">
        <v>21</v>
      </c>
      <c r="B3" s="86"/>
      <c r="C3" s="86"/>
      <c r="D3" s="86"/>
      <c r="E3" s="86"/>
      <c r="F3" s="86"/>
      <c r="G3" s="87"/>
    </row>
    <row r="4" spans="1:9" ht="29.25" customHeight="1">
      <c r="A4" s="85" t="s">
        <v>38</v>
      </c>
      <c r="B4" s="86"/>
      <c r="C4" s="86"/>
      <c r="D4" s="86"/>
      <c r="E4" s="86"/>
      <c r="F4" s="86"/>
      <c r="G4" s="87"/>
    </row>
    <row r="5" spans="1:9" ht="17.25" customHeight="1">
      <c r="A5" s="67" t="s">
        <v>0</v>
      </c>
      <c r="B5" s="76" t="s">
        <v>1</v>
      </c>
      <c r="C5" s="76"/>
      <c r="D5" s="76"/>
      <c r="E5" s="76"/>
      <c r="F5" s="76"/>
      <c r="G5" s="76" t="s">
        <v>10</v>
      </c>
    </row>
    <row r="6" spans="1:9" ht="25.5" customHeight="1">
      <c r="A6" s="68" t="s">
        <v>11</v>
      </c>
      <c r="B6" s="70" t="s">
        <v>23</v>
      </c>
      <c r="C6" s="63" t="s">
        <v>24</v>
      </c>
      <c r="D6" s="70" t="s">
        <v>25</v>
      </c>
      <c r="E6" s="70" t="s">
        <v>26</v>
      </c>
      <c r="F6" s="70" t="s">
        <v>27</v>
      </c>
      <c r="G6" s="76"/>
    </row>
    <row r="7" spans="1:9">
      <c r="A7" s="69" t="s">
        <v>0</v>
      </c>
      <c r="B7" s="70" t="s">
        <v>2</v>
      </c>
      <c r="C7" s="70" t="s">
        <v>3</v>
      </c>
      <c r="D7" s="70" t="s">
        <v>4</v>
      </c>
      <c r="E7" s="70" t="s">
        <v>5</v>
      </c>
      <c r="F7" s="70" t="s">
        <v>6</v>
      </c>
      <c r="G7" s="70" t="s">
        <v>28</v>
      </c>
    </row>
    <row r="8" spans="1:9" ht="15" customHeight="1">
      <c r="A8" s="36" t="s">
        <v>13</v>
      </c>
      <c r="B8" s="7">
        <v>1750471994</v>
      </c>
      <c r="C8" s="8">
        <v>0</v>
      </c>
      <c r="D8" s="9">
        <f>B8+C8</f>
        <v>1750471994</v>
      </c>
      <c r="E8" s="11">
        <v>637447049.5</v>
      </c>
      <c r="F8" s="11">
        <v>637447049.5</v>
      </c>
      <c r="G8" s="37">
        <f t="shared" ref="G8:G17" si="0">F8-B8</f>
        <v>-1113024944.5</v>
      </c>
    </row>
    <row r="9" spans="1:9" ht="15" customHeight="1">
      <c r="A9" s="36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>
      <c r="A10" s="36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>
      <c r="A11" s="36" t="s">
        <v>16</v>
      </c>
      <c r="B11" s="7">
        <v>791391704</v>
      </c>
      <c r="C11" s="8">
        <v>0</v>
      </c>
      <c r="D11" s="9">
        <f>B11+C11</f>
        <v>791391704</v>
      </c>
      <c r="E11" s="11">
        <v>343442454.38999999</v>
      </c>
      <c r="F11" s="11">
        <v>343442454.38999999</v>
      </c>
      <c r="G11" s="37">
        <f t="shared" si="0"/>
        <v>-447949249.61000001</v>
      </c>
    </row>
    <row r="12" spans="1:9" ht="15.75" customHeight="1">
      <c r="A12" s="36" t="s">
        <v>17</v>
      </c>
      <c r="B12" s="7">
        <v>33730134</v>
      </c>
      <c r="C12" s="8">
        <v>60707608.200000003</v>
      </c>
      <c r="D12" s="9">
        <f>B12+C12</f>
        <v>94437742.200000003</v>
      </c>
      <c r="E12" s="11">
        <v>94420620.200000018</v>
      </c>
      <c r="F12" s="11">
        <v>94420620.200000018</v>
      </c>
      <c r="G12" s="37">
        <f t="shared" si="0"/>
        <v>60690486.200000018</v>
      </c>
      <c r="I12" s="1"/>
    </row>
    <row r="13" spans="1:9" ht="14.25" customHeight="1">
      <c r="A13" s="36" t="s">
        <v>18</v>
      </c>
      <c r="B13" s="7">
        <v>13133348</v>
      </c>
      <c r="C13" s="8">
        <v>20747352.09</v>
      </c>
      <c r="D13" s="9">
        <f>B13+C13</f>
        <v>33880700.090000004</v>
      </c>
      <c r="E13" s="11">
        <v>33854591.810000002</v>
      </c>
      <c r="F13" s="11">
        <v>33835704.810000002</v>
      </c>
      <c r="G13" s="37">
        <f t="shared" si="0"/>
        <v>20702356.810000002</v>
      </c>
      <c r="I13" s="1"/>
    </row>
    <row r="14" spans="1:9" ht="27">
      <c r="A14" s="36" t="s">
        <v>20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7">
      <c r="A15" s="36" t="s">
        <v>37</v>
      </c>
      <c r="B15" s="8">
        <v>22237991741</v>
      </c>
      <c r="C15" s="9">
        <v>2248651641.8800001</v>
      </c>
      <c r="D15" s="9">
        <f>B15+C15</f>
        <v>24486643382.880001</v>
      </c>
      <c r="E15" s="8">
        <v>6427385748.250001</v>
      </c>
      <c r="F15" s="8">
        <v>6427385748.250001</v>
      </c>
      <c r="G15" s="37">
        <f t="shared" si="0"/>
        <v>-15810605992.75</v>
      </c>
    </row>
    <row r="16" spans="1:9" ht="27">
      <c r="A16" s="36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>
      <c r="A17" s="36" t="s">
        <v>9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>
      <c r="A18" s="39" t="s">
        <v>7</v>
      </c>
      <c r="B18" s="13">
        <f t="shared" ref="B18:F18" si="1">SUM(B8:B17)</f>
        <v>24826718921</v>
      </c>
      <c r="C18" s="14">
        <f t="shared" si="1"/>
        <v>2330106602.1700001</v>
      </c>
      <c r="D18" s="14">
        <f t="shared" si="1"/>
        <v>27156825523.170002</v>
      </c>
      <c r="E18" s="15">
        <f>SUM(E8:E17)</f>
        <v>7536550464.1500006</v>
      </c>
      <c r="F18" s="15">
        <f t="shared" si="1"/>
        <v>7536531577.1500006</v>
      </c>
      <c r="G18" s="16">
        <f>F18-B18</f>
        <v>-17290187343.849998</v>
      </c>
      <c r="I18" s="6"/>
    </row>
    <row r="19" spans="1:9" ht="15.75">
      <c r="A19" s="40" t="s">
        <v>0</v>
      </c>
      <c r="B19" s="17" t="s">
        <v>0</v>
      </c>
      <c r="C19" s="17"/>
      <c r="D19" s="18" t="s">
        <v>0</v>
      </c>
      <c r="E19" s="83" t="s">
        <v>8</v>
      </c>
      <c r="F19" s="84"/>
      <c r="G19" s="37" t="s">
        <v>41</v>
      </c>
    </row>
    <row r="20" spans="1:9" ht="0" hidden="1" customHeight="1">
      <c r="A20" s="41"/>
      <c r="B20" s="4"/>
      <c r="C20" s="5">
        <f>SUM(C8:C18)</f>
        <v>4660213204.3400002</v>
      </c>
      <c r="D20" s="4"/>
      <c r="E20" s="4"/>
      <c r="F20" s="4"/>
      <c r="G20" s="42"/>
    </row>
    <row r="21" spans="1:9" ht="0.4" customHeight="1">
      <c r="A21" s="41"/>
      <c r="B21" s="4"/>
      <c r="C21" s="4"/>
      <c r="D21" s="4"/>
      <c r="E21" s="4"/>
      <c r="F21" s="4"/>
      <c r="G21" s="42"/>
    </row>
    <row r="22" spans="1:9" ht="22.5" customHeight="1">
      <c r="A22" s="67" t="s">
        <v>0</v>
      </c>
      <c r="B22" s="76" t="s">
        <v>1</v>
      </c>
      <c r="C22" s="76"/>
      <c r="D22" s="76"/>
      <c r="E22" s="76"/>
      <c r="F22" s="76"/>
      <c r="G22" s="76"/>
    </row>
    <row r="23" spans="1:9" ht="32.25" customHeight="1">
      <c r="A23" s="68" t="s">
        <v>32</v>
      </c>
      <c r="B23" s="70" t="s">
        <v>23</v>
      </c>
      <c r="C23" s="63" t="s">
        <v>24</v>
      </c>
      <c r="D23" s="70" t="s">
        <v>25</v>
      </c>
      <c r="E23" s="70" t="s">
        <v>26</v>
      </c>
      <c r="F23" s="70" t="s">
        <v>27</v>
      </c>
      <c r="G23" s="70" t="s">
        <v>10</v>
      </c>
    </row>
    <row r="24" spans="1:9" ht="15" customHeight="1">
      <c r="A24" s="69"/>
      <c r="B24" s="70" t="s">
        <v>2</v>
      </c>
      <c r="C24" s="70" t="s">
        <v>3</v>
      </c>
      <c r="D24" s="70" t="s">
        <v>4</v>
      </c>
      <c r="E24" s="70" t="s">
        <v>5</v>
      </c>
      <c r="F24" s="70" t="s">
        <v>6</v>
      </c>
      <c r="G24" s="70" t="s">
        <v>28</v>
      </c>
    </row>
    <row r="25" spans="1:9" ht="27">
      <c r="A25" s="43" t="s">
        <v>12</v>
      </c>
      <c r="B25" s="64">
        <f>B26+B29+B30+B31+B32</f>
        <v>24826718921</v>
      </c>
      <c r="C25" s="64">
        <f>C26+C29+C30+C31+C32</f>
        <v>2330106602.1700001</v>
      </c>
      <c r="D25" s="19">
        <f>B25+C25</f>
        <v>27156825523.169998</v>
      </c>
      <c r="E25" s="65">
        <f>E26+E29+E30+E31+E32</f>
        <v>7536550464.1500006</v>
      </c>
      <c r="F25" s="66">
        <f>F26+F29+F30+F31+F32</f>
        <v>7536531577.1500006</v>
      </c>
      <c r="G25" s="44">
        <f>G26+G29+G30+G31+G32</f>
        <v>-17290187343.849998</v>
      </c>
    </row>
    <row r="26" spans="1:9" ht="15" customHeight="1">
      <c r="A26" s="45" t="s">
        <v>13</v>
      </c>
      <c r="B26" s="10">
        <f>B8</f>
        <v>1750471994</v>
      </c>
      <c r="C26" s="10">
        <f>C8</f>
        <v>0</v>
      </c>
      <c r="D26" s="21">
        <f>B26+C26</f>
        <v>1750471994</v>
      </c>
      <c r="E26" s="22">
        <f>E8</f>
        <v>637447049.5</v>
      </c>
      <c r="F26" s="23">
        <f>F8</f>
        <v>637447049.5</v>
      </c>
      <c r="G26" s="37">
        <f>F26-B26</f>
        <v>-1113024944.5</v>
      </c>
    </row>
    <row r="27" spans="1:9" ht="15" customHeight="1">
      <c r="A27" s="45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>
      <c r="A28" s="45" t="s">
        <v>15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>
      <c r="A29" s="45" t="s">
        <v>16</v>
      </c>
      <c r="B29" s="23">
        <f t="shared" ref="B29:C31" si="2">B11</f>
        <v>791391704</v>
      </c>
      <c r="C29" s="10">
        <f t="shared" si="2"/>
        <v>0</v>
      </c>
      <c r="D29" s="21">
        <f>B29+C29</f>
        <v>791391704</v>
      </c>
      <c r="E29" s="22">
        <f t="shared" ref="E29:F31" si="3">E11</f>
        <v>343442454.38999999</v>
      </c>
      <c r="F29" s="23">
        <f t="shared" si="3"/>
        <v>343442454.38999999</v>
      </c>
      <c r="G29" s="37">
        <f>F29-B29</f>
        <v>-447949249.61000001</v>
      </c>
    </row>
    <row r="30" spans="1:9" ht="15" customHeight="1">
      <c r="A30" s="45" t="s">
        <v>17</v>
      </c>
      <c r="B30" s="23">
        <f t="shared" si="2"/>
        <v>33730134</v>
      </c>
      <c r="C30" s="10">
        <f t="shared" si="2"/>
        <v>60707608.200000003</v>
      </c>
      <c r="D30" s="21">
        <f>B30+C30</f>
        <v>94437742.200000003</v>
      </c>
      <c r="E30" s="22">
        <f t="shared" si="3"/>
        <v>94420620.200000018</v>
      </c>
      <c r="F30" s="23">
        <f t="shared" si="3"/>
        <v>94420620.200000018</v>
      </c>
      <c r="G30" s="37">
        <f>F30-B30</f>
        <v>60690486.200000018</v>
      </c>
    </row>
    <row r="31" spans="1:9" ht="15" customHeight="1">
      <c r="A31" s="45" t="s">
        <v>18</v>
      </c>
      <c r="B31" s="23">
        <f t="shared" si="2"/>
        <v>13133348</v>
      </c>
      <c r="C31" s="10">
        <f t="shared" si="2"/>
        <v>20747352.09</v>
      </c>
      <c r="D31" s="21">
        <f>B31+C31</f>
        <v>33880700.090000004</v>
      </c>
      <c r="E31" s="22">
        <f t="shared" si="3"/>
        <v>33854591.810000002</v>
      </c>
      <c r="F31" s="23">
        <f t="shared" si="3"/>
        <v>33835704.810000002</v>
      </c>
      <c r="G31" s="37">
        <f>F31-B31</f>
        <v>20702356.810000002</v>
      </c>
    </row>
    <row r="32" spans="1:9" ht="27">
      <c r="A32" s="45" t="s">
        <v>37</v>
      </c>
      <c r="B32" s="10">
        <f>B15</f>
        <v>22237991741</v>
      </c>
      <c r="C32" s="10">
        <f>C15</f>
        <v>2248651641.8800001</v>
      </c>
      <c r="D32" s="10">
        <f>B32+C32</f>
        <v>24486643382.880001</v>
      </c>
      <c r="E32" s="10">
        <f>E15</f>
        <v>6427385748.250001</v>
      </c>
      <c r="F32" s="10">
        <f>F15</f>
        <v>6427385748.250001</v>
      </c>
      <c r="G32" s="37">
        <f>F32-B32</f>
        <v>-15810605992.75</v>
      </c>
    </row>
    <row r="33" spans="1:8" ht="27">
      <c r="A33" s="45" t="s">
        <v>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>
      <c r="A34" s="43" t="s">
        <v>22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>
      <c r="A35" s="46" t="s">
        <v>14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>
      <c r="A36" s="46" t="s">
        <v>17</v>
      </c>
      <c r="B36" s="10"/>
      <c r="C36" s="10"/>
      <c r="D36" s="10"/>
      <c r="E36" s="10"/>
      <c r="F36" s="10"/>
      <c r="G36" s="37"/>
    </row>
    <row r="37" spans="1:8" ht="27">
      <c r="A37" s="45" t="s">
        <v>20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ht="27">
      <c r="A38" s="45" t="s">
        <v>19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>
      <c r="A39" s="43" t="s">
        <v>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>
      <c r="A40" s="47" t="s">
        <v>30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>
      <c r="A41" s="39" t="s">
        <v>7</v>
      </c>
      <c r="B41" s="25">
        <f>SUM(B26:B40)</f>
        <v>24826718921</v>
      </c>
      <c r="C41" s="26">
        <f>SUM(C26:C40)</f>
        <v>2330106602.1700001</v>
      </c>
      <c r="D41" s="26">
        <f>SUM(D26:D40)</f>
        <v>27156825523.170002</v>
      </c>
      <c r="E41" s="27">
        <f>SUM(E26:E40)</f>
        <v>7536550464.1500006</v>
      </c>
      <c r="F41" s="27">
        <f>SUM(F26:F40)</f>
        <v>7536531577.1500006</v>
      </c>
      <c r="G41" s="28">
        <f>G25+G34+G39</f>
        <v>-17290187343.849998</v>
      </c>
    </row>
    <row r="42" spans="1:8" ht="14.25" customHeight="1">
      <c r="A42" s="40" t="s">
        <v>0</v>
      </c>
      <c r="B42" s="29" t="s">
        <v>0</v>
      </c>
      <c r="C42" s="29" t="s">
        <v>0</v>
      </c>
      <c r="D42" s="30" t="s">
        <v>0</v>
      </c>
      <c r="E42" s="77" t="s">
        <v>8</v>
      </c>
      <c r="F42" s="78"/>
      <c r="G42" s="48" t="str">
        <f>G19</f>
        <v>-</v>
      </c>
    </row>
    <row r="43" spans="1:8" ht="0" hidden="1" customHeight="1">
      <c r="A43" s="49"/>
      <c r="G43" s="50"/>
    </row>
    <row r="44" spans="1:8" ht="20.25" customHeight="1">
      <c r="A44" s="49"/>
      <c r="C44" s="6"/>
      <c r="G44" s="50"/>
    </row>
    <row r="45" spans="1:8" ht="20.25" customHeight="1">
      <c r="A45" s="49"/>
      <c r="G45" s="50"/>
    </row>
    <row r="46" spans="1:8" ht="20.25" customHeight="1">
      <c r="A46" s="51"/>
      <c r="B46" s="31"/>
      <c r="C46" s="31"/>
      <c r="D46" s="31"/>
      <c r="E46" s="31"/>
      <c r="F46" s="31"/>
      <c r="G46" s="52"/>
    </row>
    <row r="47" spans="1:8" ht="9.75" customHeight="1">
      <c r="A47" s="53"/>
      <c r="B47" s="32"/>
      <c r="C47" s="32"/>
      <c r="D47" s="32"/>
      <c r="E47" s="32"/>
      <c r="F47" s="32"/>
      <c r="G47" s="54"/>
      <c r="H47" s="2"/>
    </row>
    <row r="48" spans="1:8" ht="9.75" customHeight="1">
      <c r="A48" s="53"/>
      <c r="B48" s="32"/>
      <c r="C48" s="32"/>
      <c r="D48" s="32"/>
      <c r="E48" s="32"/>
      <c r="F48" s="32"/>
      <c r="G48" s="54"/>
      <c r="H48" s="2"/>
    </row>
    <row r="49" spans="1:8" ht="25.5" customHeight="1">
      <c r="A49" s="55" t="s">
        <v>31</v>
      </c>
      <c r="B49" s="79" t="s">
        <v>31</v>
      </c>
      <c r="C49" s="79"/>
      <c r="D49" s="79"/>
      <c r="E49" s="79" t="s">
        <v>31</v>
      </c>
      <c r="F49" s="79"/>
      <c r="G49" s="80"/>
      <c r="H49" s="2"/>
    </row>
    <row r="50" spans="1:8" ht="23.25" customHeight="1">
      <c r="A50" s="56" t="s">
        <v>39</v>
      </c>
      <c r="B50" s="81" t="s">
        <v>35</v>
      </c>
      <c r="C50" s="81"/>
      <c r="D50" s="81"/>
      <c r="E50" s="81" t="s">
        <v>33</v>
      </c>
      <c r="F50" s="81"/>
      <c r="G50" s="82"/>
      <c r="H50" s="2"/>
    </row>
    <row r="51" spans="1:8" ht="24" customHeight="1">
      <c r="A51" s="57" t="s">
        <v>40</v>
      </c>
      <c r="B51" s="74" t="s">
        <v>36</v>
      </c>
      <c r="C51" s="74"/>
      <c r="D51" s="74"/>
      <c r="E51" s="74" t="s">
        <v>34</v>
      </c>
      <c r="F51" s="74"/>
      <c r="G51" s="75"/>
      <c r="H51" s="2"/>
    </row>
    <row r="52" spans="1:8" ht="15" customHeight="1">
      <c r="A52" s="58"/>
      <c r="B52" s="2"/>
      <c r="C52" s="2"/>
      <c r="D52" s="2"/>
      <c r="E52" s="2"/>
      <c r="F52" s="2"/>
      <c r="G52" s="59"/>
      <c r="H52" s="2"/>
    </row>
    <row r="53" spans="1:8" ht="15" customHeight="1">
      <c r="A53" s="60"/>
      <c r="B53" s="61"/>
      <c r="C53" s="61"/>
      <c r="D53" s="61"/>
      <c r="E53" s="61"/>
      <c r="F53" s="61"/>
      <c r="G53" s="6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 customHeight="1">
      <c r="A56" s="2"/>
      <c r="B56" s="2"/>
      <c r="C56" s="2"/>
      <c r="D56" s="2"/>
      <c r="E56" s="2"/>
      <c r="F56" s="2"/>
      <c r="G56" s="2"/>
      <c r="H56" s="2"/>
    </row>
  </sheetData>
  <mergeCells count="14">
    <mergeCell ref="E19:F19"/>
    <mergeCell ref="A2:G2"/>
    <mergeCell ref="A3:G3"/>
    <mergeCell ref="A4:G4"/>
    <mergeCell ref="B5:F5"/>
    <mergeCell ref="G5:G6"/>
    <mergeCell ref="B51:D51"/>
    <mergeCell ref="E51:G51"/>
    <mergeCell ref="B22:G22"/>
    <mergeCell ref="E42:F42"/>
    <mergeCell ref="B49:D49"/>
    <mergeCell ref="E49:G49"/>
    <mergeCell ref="B50:D50"/>
    <mergeCell ref="E50:G50"/>
  </mergeCells>
  <printOptions horizontalCentered="1" verticalCentered="1"/>
  <pageMargins left="0.21" right="0.17" top="0.19685039370078741" bottom="0.17" header="0.23" footer="0.21"/>
  <pageSetup scale="59" orientation="landscape" r:id="rId1"/>
  <headerFooter alignWithMargins="0"/>
  <rowBreaks count="2" manualBreakCount="2">
    <brk id="46" max="6" man="1"/>
    <brk id="4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C0C3-D6E8-4D84-BCFF-BA3BA715CA58}">
  <sheetPr>
    <pageSetUpPr fitToPage="1"/>
  </sheetPr>
  <dimension ref="A1:I56"/>
  <sheetViews>
    <sheetView showGridLines="0" view="pageBreakPreview" zoomScale="90" zoomScaleNormal="78" zoomScaleSheetLayoutView="90" workbookViewId="0">
      <pane xSplit="1" ySplit="7" topLeftCell="B24" activePane="bottomRight" state="frozen"/>
      <selection pane="topRight" activeCell="G1" sqref="G1"/>
      <selection pane="bottomLeft" activeCell="A9" sqref="A9"/>
      <selection pane="bottomRight" activeCell="B24" sqref="B24"/>
    </sheetView>
  </sheetViews>
  <sheetFormatPr baseColWidth="10" defaultRowHeight="15"/>
  <cols>
    <col min="1" max="1" width="78.28515625" style="3" customWidth="1"/>
    <col min="2" max="2" width="26" style="3" bestFit="1" customWidth="1"/>
    <col min="3" max="3" width="24.7109375" style="3" bestFit="1" customWidth="1"/>
    <col min="4" max="6" width="26" style="3" bestFit="1" customWidth="1"/>
    <col min="7" max="7" width="23.425781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>
      <c r="A1" s="33"/>
      <c r="B1" s="34"/>
      <c r="C1" s="34"/>
      <c r="D1" s="34"/>
      <c r="E1" s="34"/>
      <c r="F1" s="34"/>
      <c r="G1" s="35"/>
    </row>
    <row r="2" spans="1:9" ht="18.75" customHeight="1">
      <c r="A2" s="85" t="s">
        <v>29</v>
      </c>
      <c r="B2" s="86"/>
      <c r="C2" s="86"/>
      <c r="D2" s="86"/>
      <c r="E2" s="86"/>
      <c r="F2" s="86"/>
      <c r="G2" s="87"/>
    </row>
    <row r="3" spans="1:9" ht="18" customHeight="1">
      <c r="A3" s="85" t="s">
        <v>42</v>
      </c>
      <c r="B3" s="86"/>
      <c r="C3" s="86"/>
      <c r="D3" s="86"/>
      <c r="E3" s="86"/>
      <c r="F3" s="86"/>
      <c r="G3" s="87"/>
    </row>
    <row r="4" spans="1:9" ht="29.25" customHeight="1">
      <c r="A4" s="85" t="s">
        <v>43</v>
      </c>
      <c r="B4" s="86"/>
      <c r="C4" s="86"/>
      <c r="D4" s="86"/>
      <c r="E4" s="86"/>
      <c r="F4" s="86"/>
      <c r="G4" s="87"/>
    </row>
    <row r="5" spans="1:9" ht="17.25" customHeight="1">
      <c r="A5" s="67" t="s">
        <v>0</v>
      </c>
      <c r="B5" s="76" t="s">
        <v>44</v>
      </c>
      <c r="C5" s="76"/>
      <c r="D5" s="76"/>
      <c r="E5" s="76"/>
      <c r="F5" s="76"/>
      <c r="G5" s="76" t="s">
        <v>50</v>
      </c>
    </row>
    <row r="6" spans="1:9" ht="25.5" customHeight="1">
      <c r="A6" s="68" t="s">
        <v>51</v>
      </c>
      <c r="B6" s="63" t="s">
        <v>45</v>
      </c>
      <c r="C6" s="63" t="s">
        <v>46</v>
      </c>
      <c r="D6" s="63" t="s">
        <v>47</v>
      </c>
      <c r="E6" s="63" t="s">
        <v>48</v>
      </c>
      <c r="F6" s="63" t="s">
        <v>49</v>
      </c>
      <c r="G6" s="76"/>
    </row>
    <row r="7" spans="1:9">
      <c r="A7" s="69" t="s">
        <v>0</v>
      </c>
      <c r="B7" s="71" t="s">
        <v>2</v>
      </c>
      <c r="C7" s="71" t="s">
        <v>3</v>
      </c>
      <c r="D7" s="71" t="s">
        <v>4</v>
      </c>
      <c r="E7" s="71" t="s">
        <v>5</v>
      </c>
      <c r="F7" s="71" t="s">
        <v>6</v>
      </c>
      <c r="G7" s="71" t="s">
        <v>28</v>
      </c>
    </row>
    <row r="8" spans="1:9" ht="15" customHeight="1">
      <c r="A8" s="36" t="s">
        <v>13</v>
      </c>
      <c r="B8" s="7">
        <v>1750471994</v>
      </c>
      <c r="C8" s="8">
        <v>0</v>
      </c>
      <c r="D8" s="9">
        <f>B8+C8</f>
        <v>1750471994</v>
      </c>
      <c r="E8" s="11">
        <v>1265940450</v>
      </c>
      <c r="F8" s="11">
        <v>1265863618</v>
      </c>
      <c r="G8" s="37">
        <f t="shared" ref="G8:G17" si="0">F8-B8</f>
        <v>-484608376</v>
      </c>
    </row>
    <row r="9" spans="1:9" ht="15" customHeight="1">
      <c r="A9" s="36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>
      <c r="A10" s="36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>
      <c r="A11" s="36" t="s">
        <v>16</v>
      </c>
      <c r="B11" s="7">
        <v>791391704</v>
      </c>
      <c r="C11" s="8">
        <v>0</v>
      </c>
      <c r="D11" s="9">
        <f>B11+C11</f>
        <v>791391704</v>
      </c>
      <c r="E11" s="11">
        <v>522529476.55000001</v>
      </c>
      <c r="F11" s="11">
        <v>522525435.55000001</v>
      </c>
      <c r="G11" s="37">
        <f t="shared" si="0"/>
        <v>-268866268.44999999</v>
      </c>
    </row>
    <row r="12" spans="1:9" ht="15.75" customHeight="1">
      <c r="A12" s="36" t="s">
        <v>17</v>
      </c>
      <c r="B12" s="7">
        <v>33730134</v>
      </c>
      <c r="C12" s="8">
        <v>185646642</v>
      </c>
      <c r="D12" s="9">
        <f>B12+C12</f>
        <v>219376776</v>
      </c>
      <c r="E12" s="11">
        <v>219376081.89000002</v>
      </c>
      <c r="F12" s="11">
        <v>219376081.89000002</v>
      </c>
      <c r="G12" s="37">
        <f t="shared" si="0"/>
        <v>185645947.89000002</v>
      </c>
      <c r="I12" s="1"/>
    </row>
    <row r="13" spans="1:9" ht="14.25" customHeight="1">
      <c r="A13" s="36" t="s">
        <v>18</v>
      </c>
      <c r="B13" s="7">
        <v>13133348</v>
      </c>
      <c r="C13" s="8">
        <v>67232105</v>
      </c>
      <c r="D13" s="9">
        <f>B13+C13</f>
        <v>80365453</v>
      </c>
      <c r="E13" s="11">
        <v>80355351.310000002</v>
      </c>
      <c r="F13" s="11">
        <v>80167343.310000002</v>
      </c>
      <c r="G13" s="37">
        <f t="shared" si="0"/>
        <v>67033995.310000002</v>
      </c>
      <c r="I13" s="1"/>
    </row>
    <row r="14" spans="1:9" ht="27">
      <c r="A14" s="36" t="s">
        <v>20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7">
      <c r="A15" s="36" t="s">
        <v>37</v>
      </c>
      <c r="B15" s="8">
        <v>22237991741</v>
      </c>
      <c r="C15" s="9">
        <v>2525191392.4000001</v>
      </c>
      <c r="D15" s="9">
        <f>B15+C15</f>
        <v>24763183133.400002</v>
      </c>
      <c r="E15" s="8">
        <v>12991538929.869999</v>
      </c>
      <c r="F15" s="8">
        <v>12990964605.869999</v>
      </c>
      <c r="G15" s="37">
        <f t="shared" si="0"/>
        <v>-9247027135.1300011</v>
      </c>
    </row>
    <row r="16" spans="1:9" ht="27">
      <c r="A16" s="36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>
      <c r="A17" s="36" t="s">
        <v>9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>
      <c r="A18" s="39" t="s">
        <v>7</v>
      </c>
      <c r="B18" s="13">
        <f t="shared" ref="B18:F18" si="1">SUM(B8:B17)</f>
        <v>24826718921</v>
      </c>
      <c r="C18" s="14">
        <f t="shared" si="1"/>
        <v>2778070139.4000001</v>
      </c>
      <c r="D18" s="14">
        <f t="shared" si="1"/>
        <v>27604789060.400002</v>
      </c>
      <c r="E18" s="15">
        <f>SUM(E8:E17)</f>
        <v>15079740289.619999</v>
      </c>
      <c r="F18" s="15">
        <f t="shared" si="1"/>
        <v>15078897084.619999</v>
      </c>
      <c r="G18" s="16">
        <f>F18-B18</f>
        <v>-9747821836.3800011</v>
      </c>
      <c r="I18" s="6"/>
    </row>
    <row r="19" spans="1:9" ht="15.75">
      <c r="A19" s="40" t="s">
        <v>0</v>
      </c>
      <c r="B19" s="17" t="s">
        <v>0</v>
      </c>
      <c r="C19" s="17"/>
      <c r="D19" s="18" t="s">
        <v>0</v>
      </c>
      <c r="E19" s="83" t="s">
        <v>8</v>
      </c>
      <c r="F19" s="84"/>
      <c r="G19" s="37" t="s">
        <v>41</v>
      </c>
    </row>
    <row r="20" spans="1:9" ht="0" hidden="1" customHeight="1">
      <c r="A20" s="41"/>
      <c r="B20" s="4"/>
      <c r="C20" s="5">
        <f>SUM(C8:C18)</f>
        <v>5556140278.8000002</v>
      </c>
      <c r="D20" s="4"/>
      <c r="E20" s="4"/>
      <c r="F20" s="4"/>
      <c r="G20" s="42"/>
    </row>
    <row r="21" spans="1:9" ht="0.4" customHeight="1">
      <c r="A21" s="41"/>
      <c r="B21" s="4"/>
      <c r="C21" s="4"/>
      <c r="D21" s="4"/>
      <c r="E21" s="4"/>
      <c r="F21" s="4"/>
      <c r="G21" s="42"/>
    </row>
    <row r="22" spans="1:9" ht="22.5" customHeight="1">
      <c r="A22" s="67" t="s">
        <v>0</v>
      </c>
      <c r="B22" s="76" t="s">
        <v>44</v>
      </c>
      <c r="C22" s="76"/>
      <c r="D22" s="76"/>
      <c r="E22" s="76"/>
      <c r="F22" s="76"/>
      <c r="G22" s="76"/>
    </row>
    <row r="23" spans="1:9" ht="32.25" customHeight="1">
      <c r="A23" s="68" t="s">
        <v>52</v>
      </c>
      <c r="B23" s="63" t="s">
        <v>45</v>
      </c>
      <c r="C23" s="63" t="s">
        <v>46</v>
      </c>
      <c r="D23" s="63" t="s">
        <v>47</v>
      </c>
      <c r="E23" s="63" t="s">
        <v>48</v>
      </c>
      <c r="F23" s="63" t="s">
        <v>49</v>
      </c>
      <c r="G23" s="71" t="s">
        <v>50</v>
      </c>
    </row>
    <row r="24" spans="1:9" ht="15" customHeight="1">
      <c r="A24" s="69"/>
      <c r="B24" s="71" t="s">
        <v>2</v>
      </c>
      <c r="C24" s="71" t="s">
        <v>3</v>
      </c>
      <c r="D24" s="71" t="s">
        <v>4</v>
      </c>
      <c r="E24" s="71" t="s">
        <v>5</v>
      </c>
      <c r="F24" s="71" t="s">
        <v>6</v>
      </c>
      <c r="G24" s="71" t="s">
        <v>28</v>
      </c>
    </row>
    <row r="25" spans="1:9" ht="27">
      <c r="A25" s="43" t="s">
        <v>12</v>
      </c>
      <c r="B25" s="64">
        <f>B26+B29+B30+B31+B32</f>
        <v>24826718921</v>
      </c>
      <c r="C25" s="64">
        <f>C26+C29+C30+C31+C32</f>
        <v>2778070139.4000001</v>
      </c>
      <c r="D25" s="19">
        <f>B25+C25</f>
        <v>27604789060.400002</v>
      </c>
      <c r="E25" s="65">
        <f>E26+E29+E30+E31+E32</f>
        <v>15079740289.619999</v>
      </c>
      <c r="F25" s="66">
        <f>F26+F29+F30+F31+F32</f>
        <v>15078897084.619999</v>
      </c>
      <c r="G25" s="44">
        <f>G26+G29+G30+G31+G32</f>
        <v>-9747821836.3800011</v>
      </c>
    </row>
    <row r="26" spans="1:9" ht="15" customHeight="1">
      <c r="A26" s="45" t="s">
        <v>13</v>
      </c>
      <c r="B26" s="10">
        <f>B8</f>
        <v>1750471994</v>
      </c>
      <c r="C26" s="10">
        <f>C8</f>
        <v>0</v>
      </c>
      <c r="D26" s="21">
        <f>B26+C26</f>
        <v>1750471994</v>
      </c>
      <c r="E26" s="22">
        <f>E8</f>
        <v>1265940450</v>
      </c>
      <c r="F26" s="23">
        <f>F8</f>
        <v>1265863618</v>
      </c>
      <c r="G26" s="37">
        <f>F26-B26</f>
        <v>-484608376</v>
      </c>
    </row>
    <row r="27" spans="1:9" ht="15" customHeight="1">
      <c r="A27" s="45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>
      <c r="A28" s="45" t="s">
        <v>15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>
      <c r="A29" s="45" t="s">
        <v>16</v>
      </c>
      <c r="B29" s="23">
        <f t="shared" ref="B29:C31" si="2">B11</f>
        <v>791391704</v>
      </c>
      <c r="C29" s="10">
        <f t="shared" si="2"/>
        <v>0</v>
      </c>
      <c r="D29" s="21">
        <f>B29+C29</f>
        <v>791391704</v>
      </c>
      <c r="E29" s="22">
        <f t="shared" ref="E29:F31" si="3">E11</f>
        <v>522529476.55000001</v>
      </c>
      <c r="F29" s="23">
        <f t="shared" si="3"/>
        <v>522525435.55000001</v>
      </c>
      <c r="G29" s="37">
        <f>F29-B29</f>
        <v>-268866268.44999999</v>
      </c>
    </row>
    <row r="30" spans="1:9" ht="15" customHeight="1">
      <c r="A30" s="45" t="s">
        <v>17</v>
      </c>
      <c r="B30" s="23">
        <f t="shared" si="2"/>
        <v>33730134</v>
      </c>
      <c r="C30" s="10">
        <f t="shared" si="2"/>
        <v>185646642</v>
      </c>
      <c r="D30" s="21">
        <f>B30+C30</f>
        <v>219376776</v>
      </c>
      <c r="E30" s="22">
        <f t="shared" si="3"/>
        <v>219376081.89000002</v>
      </c>
      <c r="F30" s="23">
        <f t="shared" si="3"/>
        <v>219376081.89000002</v>
      </c>
      <c r="G30" s="37">
        <f>F30-B30</f>
        <v>185645947.89000002</v>
      </c>
    </row>
    <row r="31" spans="1:9" ht="15" customHeight="1">
      <c r="A31" s="45" t="s">
        <v>18</v>
      </c>
      <c r="B31" s="23">
        <f t="shared" si="2"/>
        <v>13133348</v>
      </c>
      <c r="C31" s="10">
        <f t="shared" si="2"/>
        <v>67232105</v>
      </c>
      <c r="D31" s="21">
        <f>B31+C31</f>
        <v>80365453</v>
      </c>
      <c r="E31" s="22">
        <f t="shared" si="3"/>
        <v>80355351.310000002</v>
      </c>
      <c r="F31" s="23">
        <f t="shared" si="3"/>
        <v>80167343.310000002</v>
      </c>
      <c r="G31" s="37">
        <f>F31-B31</f>
        <v>67033995.310000002</v>
      </c>
    </row>
    <row r="32" spans="1:9" ht="27">
      <c r="A32" s="45" t="s">
        <v>37</v>
      </c>
      <c r="B32" s="10">
        <f>B15</f>
        <v>22237991741</v>
      </c>
      <c r="C32" s="10">
        <f>C15</f>
        <v>2525191392.4000001</v>
      </c>
      <c r="D32" s="10">
        <f>B32+C32</f>
        <v>24763183133.400002</v>
      </c>
      <c r="E32" s="10">
        <f>E15</f>
        <v>12991538929.869999</v>
      </c>
      <c r="F32" s="10">
        <f>F15</f>
        <v>12990964605.869999</v>
      </c>
      <c r="G32" s="37">
        <f>F32-B32</f>
        <v>-9247027135.1300011</v>
      </c>
    </row>
    <row r="33" spans="1:8" ht="27">
      <c r="A33" s="45" t="s">
        <v>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>
      <c r="A34" s="43" t="s">
        <v>22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>
      <c r="A35" s="46" t="s">
        <v>14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>
      <c r="A36" s="46" t="s">
        <v>17</v>
      </c>
      <c r="B36" s="10"/>
      <c r="C36" s="10"/>
      <c r="D36" s="10"/>
      <c r="E36" s="10"/>
      <c r="F36" s="10"/>
      <c r="G36" s="37"/>
    </row>
    <row r="37" spans="1:8" ht="27">
      <c r="A37" s="45" t="s">
        <v>20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ht="27">
      <c r="A38" s="45" t="s">
        <v>19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>
      <c r="A39" s="43" t="s">
        <v>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>
      <c r="A40" s="47" t="s">
        <v>30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>
      <c r="A41" s="39" t="s">
        <v>53</v>
      </c>
      <c r="B41" s="25">
        <f>SUM(B26:B40)</f>
        <v>24826718921</v>
      </c>
      <c r="C41" s="26">
        <f>SUM(C26:C40)</f>
        <v>2778070139.4000001</v>
      </c>
      <c r="D41" s="26">
        <f>SUM(D26:D40)</f>
        <v>27604789060.400002</v>
      </c>
      <c r="E41" s="27">
        <f>SUM(E26:E40)</f>
        <v>15079740289.619999</v>
      </c>
      <c r="F41" s="27">
        <f>SUM(F26:F40)</f>
        <v>15078897084.619999</v>
      </c>
      <c r="G41" s="28">
        <f>G25+G34+G39</f>
        <v>-9747821836.3800011</v>
      </c>
    </row>
    <row r="42" spans="1:8" ht="14.25" customHeight="1">
      <c r="A42" s="40" t="s">
        <v>0</v>
      </c>
      <c r="B42" s="29" t="s">
        <v>0</v>
      </c>
      <c r="C42" s="29" t="s">
        <v>0</v>
      </c>
      <c r="D42" s="30" t="s">
        <v>0</v>
      </c>
      <c r="E42" s="77" t="s">
        <v>8</v>
      </c>
      <c r="F42" s="78"/>
      <c r="G42" s="48" t="str">
        <f>G19</f>
        <v>-</v>
      </c>
    </row>
    <row r="43" spans="1:8" ht="0" hidden="1" customHeight="1">
      <c r="A43" s="49"/>
      <c r="G43" s="50"/>
    </row>
    <row r="44" spans="1:8" ht="20.25" customHeight="1">
      <c r="A44" s="49"/>
      <c r="C44" s="6"/>
      <c r="G44" s="50"/>
    </row>
    <row r="45" spans="1:8" ht="20.25" customHeight="1">
      <c r="A45" s="49"/>
      <c r="G45" s="50"/>
    </row>
    <row r="46" spans="1:8" ht="20.25" customHeight="1">
      <c r="A46" s="51"/>
      <c r="B46" s="31"/>
      <c r="C46" s="31"/>
      <c r="D46" s="31"/>
      <c r="E46" s="31"/>
      <c r="F46" s="31"/>
      <c r="G46" s="52"/>
    </row>
    <row r="47" spans="1:8" ht="9.75" customHeight="1">
      <c r="A47" s="53"/>
      <c r="B47" s="32"/>
      <c r="C47" s="32"/>
      <c r="D47" s="32"/>
      <c r="E47" s="32"/>
      <c r="F47" s="32"/>
      <c r="G47" s="54"/>
      <c r="H47" s="2"/>
    </row>
    <row r="48" spans="1:8" ht="9.75" customHeight="1">
      <c r="A48" s="53"/>
      <c r="B48" s="32"/>
      <c r="C48" s="32"/>
      <c r="D48" s="32"/>
      <c r="E48" s="32"/>
      <c r="F48" s="32"/>
      <c r="G48" s="54"/>
      <c r="H48" s="2"/>
    </row>
    <row r="49" spans="1:8" ht="25.5" customHeight="1">
      <c r="A49" s="55" t="s">
        <v>31</v>
      </c>
      <c r="B49" s="79" t="s">
        <v>31</v>
      </c>
      <c r="C49" s="79"/>
      <c r="D49" s="79"/>
      <c r="E49" s="79" t="s">
        <v>31</v>
      </c>
      <c r="F49" s="79"/>
      <c r="G49" s="80"/>
      <c r="H49" s="2"/>
    </row>
    <row r="50" spans="1:8" ht="23.25" customHeight="1">
      <c r="A50" s="56" t="s">
        <v>39</v>
      </c>
      <c r="B50" s="81" t="s">
        <v>35</v>
      </c>
      <c r="C50" s="81"/>
      <c r="D50" s="81"/>
      <c r="E50" s="81" t="s">
        <v>33</v>
      </c>
      <c r="F50" s="81"/>
      <c r="G50" s="82"/>
      <c r="H50" s="2"/>
    </row>
    <row r="51" spans="1:8" ht="24" customHeight="1">
      <c r="A51" s="57" t="s">
        <v>40</v>
      </c>
      <c r="B51" s="74" t="s">
        <v>36</v>
      </c>
      <c r="C51" s="74"/>
      <c r="D51" s="74"/>
      <c r="E51" s="74" t="s">
        <v>34</v>
      </c>
      <c r="F51" s="74"/>
      <c r="G51" s="75"/>
      <c r="H51" s="2"/>
    </row>
    <row r="52" spans="1:8" ht="15" customHeight="1">
      <c r="A52" s="58"/>
      <c r="B52" s="2"/>
      <c r="C52" s="2"/>
      <c r="D52" s="2"/>
      <c r="E52" s="2"/>
      <c r="F52" s="2"/>
      <c r="G52" s="59"/>
      <c r="H52" s="2"/>
    </row>
    <row r="53" spans="1:8" ht="15" customHeight="1">
      <c r="A53" s="60"/>
      <c r="B53" s="61"/>
      <c r="C53" s="61"/>
      <c r="D53" s="61"/>
      <c r="E53" s="61"/>
      <c r="F53" s="61"/>
      <c r="G53" s="6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 customHeight="1">
      <c r="A56" s="2"/>
      <c r="B56" s="2"/>
      <c r="C56" s="2"/>
      <c r="D56" s="2"/>
      <c r="E56" s="2"/>
      <c r="F56" s="2"/>
      <c r="G56" s="2"/>
      <c r="H56" s="2"/>
    </row>
  </sheetData>
  <mergeCells count="14">
    <mergeCell ref="E19:F19"/>
    <mergeCell ref="A2:G2"/>
    <mergeCell ref="A3:G3"/>
    <mergeCell ref="A4:G4"/>
    <mergeCell ref="B5:F5"/>
    <mergeCell ref="G5:G6"/>
    <mergeCell ref="B51:D51"/>
    <mergeCell ref="E51:G51"/>
    <mergeCell ref="B22:G22"/>
    <mergeCell ref="E42:F42"/>
    <mergeCell ref="B49:D49"/>
    <mergeCell ref="E49:G49"/>
    <mergeCell ref="B50:D50"/>
    <mergeCell ref="E50:G50"/>
  </mergeCells>
  <printOptions horizontalCentered="1" verticalCentered="1"/>
  <pageMargins left="0.21" right="0.17" top="0.19685039370078741" bottom="0.17" header="0.23" footer="0.21"/>
  <pageSetup scale="58" orientation="landscape" r:id="rId1"/>
  <headerFooter alignWithMargins="0"/>
  <rowBreaks count="2" manualBreakCount="2">
    <brk id="46" max="6" man="1"/>
    <brk id="4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7FF2-3321-474F-BE63-C733485CABDF}">
  <sheetPr>
    <pageSetUpPr fitToPage="1"/>
  </sheetPr>
  <dimension ref="A1:I56"/>
  <sheetViews>
    <sheetView showGridLines="0" view="pageBreakPreview" zoomScale="90" zoomScaleNormal="78" zoomScaleSheetLayoutView="90" workbookViewId="0">
      <pane xSplit="1" ySplit="7" topLeftCell="B8" activePane="bottomRight" state="frozen"/>
      <selection pane="topRight" activeCell="G1" sqref="G1"/>
      <selection pane="bottomLeft" activeCell="A9" sqref="A9"/>
      <selection pane="bottomRight" activeCell="G19" sqref="G19"/>
    </sheetView>
  </sheetViews>
  <sheetFormatPr baseColWidth="10" defaultRowHeight="15"/>
  <cols>
    <col min="1" max="1" width="78.28515625" style="3" customWidth="1"/>
    <col min="2" max="2" width="26" style="3" bestFit="1" customWidth="1"/>
    <col min="3" max="3" width="24.7109375" style="3" bestFit="1" customWidth="1"/>
    <col min="4" max="6" width="26" style="3" bestFit="1" customWidth="1"/>
    <col min="7" max="7" width="23.425781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>
      <c r="A1" s="33"/>
      <c r="B1" s="34"/>
      <c r="C1" s="34"/>
      <c r="D1" s="34"/>
      <c r="E1" s="34"/>
      <c r="F1" s="34"/>
      <c r="G1" s="35"/>
    </row>
    <row r="2" spans="1:9" ht="18.75" customHeight="1">
      <c r="A2" s="85" t="s">
        <v>29</v>
      </c>
      <c r="B2" s="86"/>
      <c r="C2" s="86"/>
      <c r="D2" s="86"/>
      <c r="E2" s="86"/>
      <c r="F2" s="86"/>
      <c r="G2" s="87"/>
    </row>
    <row r="3" spans="1:9" ht="18" customHeight="1">
      <c r="A3" s="85" t="s">
        <v>42</v>
      </c>
      <c r="B3" s="86"/>
      <c r="C3" s="86"/>
      <c r="D3" s="86"/>
      <c r="E3" s="86"/>
      <c r="F3" s="86"/>
      <c r="G3" s="87"/>
    </row>
    <row r="4" spans="1:9" ht="29.25" customHeight="1">
      <c r="A4" s="85" t="s">
        <v>54</v>
      </c>
      <c r="B4" s="86"/>
      <c r="C4" s="86"/>
      <c r="D4" s="86"/>
      <c r="E4" s="86"/>
      <c r="F4" s="86"/>
      <c r="G4" s="87"/>
    </row>
    <row r="5" spans="1:9" ht="17.25" customHeight="1">
      <c r="A5" s="67" t="s">
        <v>0</v>
      </c>
      <c r="B5" s="76" t="s">
        <v>44</v>
      </c>
      <c r="C5" s="76"/>
      <c r="D5" s="76"/>
      <c r="E5" s="76"/>
      <c r="F5" s="76"/>
      <c r="G5" s="76" t="s">
        <v>50</v>
      </c>
    </row>
    <row r="6" spans="1:9" ht="25.5" customHeight="1">
      <c r="A6" s="68" t="s">
        <v>51</v>
      </c>
      <c r="B6" s="63" t="s">
        <v>45</v>
      </c>
      <c r="C6" s="63" t="s">
        <v>46</v>
      </c>
      <c r="D6" s="63" t="s">
        <v>47</v>
      </c>
      <c r="E6" s="63" t="s">
        <v>48</v>
      </c>
      <c r="F6" s="63" t="s">
        <v>49</v>
      </c>
      <c r="G6" s="76"/>
    </row>
    <row r="7" spans="1:9">
      <c r="A7" s="69" t="s">
        <v>0</v>
      </c>
      <c r="B7" s="72" t="s">
        <v>2</v>
      </c>
      <c r="C7" s="72" t="s">
        <v>3</v>
      </c>
      <c r="D7" s="72" t="s">
        <v>4</v>
      </c>
      <c r="E7" s="72" t="s">
        <v>5</v>
      </c>
      <c r="F7" s="72" t="s">
        <v>6</v>
      </c>
      <c r="G7" s="72" t="s">
        <v>28</v>
      </c>
    </row>
    <row r="8" spans="1:9" ht="15" customHeight="1">
      <c r="A8" s="36" t="s">
        <v>13</v>
      </c>
      <c r="B8" s="7">
        <v>1750471994</v>
      </c>
      <c r="C8" s="8">
        <v>114737844</v>
      </c>
      <c r="D8" s="9">
        <f>B8+C8</f>
        <v>1865209838</v>
      </c>
      <c r="E8" s="11">
        <v>1865154034.26</v>
      </c>
      <c r="F8" s="11">
        <v>1865071098.26</v>
      </c>
      <c r="G8" s="37">
        <f t="shared" ref="G8:G17" si="0">F8-B8</f>
        <v>114599104.25999999</v>
      </c>
    </row>
    <row r="9" spans="1:9" ht="15" customHeight="1">
      <c r="A9" s="36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>
      <c r="A10" s="36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>
      <c r="A11" s="36" t="s">
        <v>16</v>
      </c>
      <c r="B11" s="7">
        <v>791391704</v>
      </c>
      <c r="C11" s="8">
        <v>0</v>
      </c>
      <c r="D11" s="9">
        <f>B11+C11</f>
        <v>791391704</v>
      </c>
      <c r="E11" s="11">
        <v>679105218.54999995</v>
      </c>
      <c r="F11" s="11">
        <v>679094314.54999995</v>
      </c>
      <c r="G11" s="37">
        <f t="shared" si="0"/>
        <v>-112297389.45000005</v>
      </c>
    </row>
    <row r="12" spans="1:9" ht="15.75" customHeight="1">
      <c r="A12" s="36" t="s">
        <v>17</v>
      </c>
      <c r="B12" s="7">
        <v>33730134</v>
      </c>
      <c r="C12" s="8">
        <v>337532484.66999996</v>
      </c>
      <c r="D12" s="9">
        <f>B12+C12</f>
        <v>371262618.66999996</v>
      </c>
      <c r="E12" s="11">
        <v>371255680.42999995</v>
      </c>
      <c r="F12" s="11">
        <v>371255680.42999995</v>
      </c>
      <c r="G12" s="37">
        <f t="shared" si="0"/>
        <v>337525546.42999995</v>
      </c>
      <c r="I12" s="1"/>
    </row>
    <row r="13" spans="1:9" ht="14.25" customHeight="1">
      <c r="A13" s="36" t="s">
        <v>18</v>
      </c>
      <c r="B13" s="7">
        <v>13133348</v>
      </c>
      <c r="C13" s="8">
        <v>100383439.5</v>
      </c>
      <c r="D13" s="9">
        <f>B13+C13</f>
        <v>113516787.5</v>
      </c>
      <c r="E13" s="11">
        <v>113504249.80999999</v>
      </c>
      <c r="F13" s="11">
        <v>113283214.80999999</v>
      </c>
      <c r="G13" s="37">
        <f t="shared" si="0"/>
        <v>100149866.80999999</v>
      </c>
      <c r="I13" s="1"/>
    </row>
    <row r="14" spans="1:9" ht="27">
      <c r="A14" s="36" t="s">
        <v>20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7">
      <c r="A15" s="36" t="s">
        <v>37</v>
      </c>
      <c r="B15" s="8">
        <v>22237991741</v>
      </c>
      <c r="C15" s="9">
        <v>3080087869.0499997</v>
      </c>
      <c r="D15" s="9">
        <f>B15+C15</f>
        <v>25318079610.049999</v>
      </c>
      <c r="E15" s="8">
        <v>19341130420.57</v>
      </c>
      <c r="F15" s="8">
        <v>19340071672.57</v>
      </c>
      <c r="G15" s="37">
        <f t="shared" si="0"/>
        <v>-2897920068.4300003</v>
      </c>
    </row>
    <row r="16" spans="1:9" ht="27">
      <c r="A16" s="36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>
      <c r="A17" s="36" t="s">
        <v>9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>
      <c r="A18" s="39" t="s">
        <v>7</v>
      </c>
      <c r="B18" s="13">
        <f t="shared" ref="B18:F18" si="1">SUM(B8:B17)</f>
        <v>24826718921</v>
      </c>
      <c r="C18" s="14">
        <f t="shared" si="1"/>
        <v>3632741637.2199998</v>
      </c>
      <c r="D18" s="14">
        <f t="shared" si="1"/>
        <v>28459460558.220001</v>
      </c>
      <c r="E18" s="15">
        <f>SUM(E8:E17)</f>
        <v>22370149603.619999</v>
      </c>
      <c r="F18" s="15">
        <f t="shared" si="1"/>
        <v>22368775980.619999</v>
      </c>
      <c r="G18" s="16">
        <f>F18-B18</f>
        <v>-2457942940.3800011</v>
      </c>
      <c r="I18" s="6"/>
    </row>
    <row r="19" spans="1:9" ht="15.75">
      <c r="A19" s="40" t="s">
        <v>0</v>
      </c>
      <c r="B19" s="17" t="s">
        <v>0</v>
      </c>
      <c r="C19" s="17"/>
      <c r="D19" s="18" t="s">
        <v>0</v>
      </c>
      <c r="E19" s="83" t="s">
        <v>8</v>
      </c>
      <c r="F19" s="84"/>
      <c r="G19" s="37" t="s">
        <v>41</v>
      </c>
    </row>
    <row r="20" spans="1:9" ht="0" hidden="1" customHeight="1">
      <c r="A20" s="41"/>
      <c r="B20" s="4"/>
      <c r="C20" s="5">
        <f>SUM(C8:C18)</f>
        <v>7265483274.4399996</v>
      </c>
      <c r="D20" s="4"/>
      <c r="E20" s="4"/>
      <c r="F20" s="4"/>
      <c r="G20" s="42"/>
    </row>
    <row r="21" spans="1:9" ht="0.4" customHeight="1">
      <c r="A21" s="41"/>
      <c r="B21" s="4"/>
      <c r="C21" s="4"/>
      <c r="D21" s="4"/>
      <c r="E21" s="4"/>
      <c r="F21" s="4"/>
      <c r="G21" s="42"/>
    </row>
    <row r="22" spans="1:9" ht="22.5" customHeight="1">
      <c r="A22" s="67" t="s">
        <v>0</v>
      </c>
      <c r="B22" s="76" t="s">
        <v>44</v>
      </c>
      <c r="C22" s="76"/>
      <c r="D22" s="76"/>
      <c r="E22" s="76"/>
      <c r="F22" s="76"/>
      <c r="G22" s="76"/>
    </row>
    <row r="23" spans="1:9" ht="32.25" customHeight="1">
      <c r="A23" s="68" t="s">
        <v>52</v>
      </c>
      <c r="B23" s="63" t="s">
        <v>45</v>
      </c>
      <c r="C23" s="63" t="s">
        <v>46</v>
      </c>
      <c r="D23" s="63" t="s">
        <v>47</v>
      </c>
      <c r="E23" s="63" t="s">
        <v>48</v>
      </c>
      <c r="F23" s="63" t="s">
        <v>49</v>
      </c>
      <c r="G23" s="72" t="s">
        <v>50</v>
      </c>
    </row>
    <row r="24" spans="1:9" ht="15" customHeight="1">
      <c r="A24" s="69"/>
      <c r="B24" s="72" t="s">
        <v>2</v>
      </c>
      <c r="C24" s="72" t="s">
        <v>3</v>
      </c>
      <c r="D24" s="72" t="s">
        <v>4</v>
      </c>
      <c r="E24" s="72" t="s">
        <v>5</v>
      </c>
      <c r="F24" s="72" t="s">
        <v>6</v>
      </c>
      <c r="G24" s="72" t="s">
        <v>28</v>
      </c>
    </row>
    <row r="25" spans="1:9" ht="27">
      <c r="A25" s="43" t="s">
        <v>12</v>
      </c>
      <c r="B25" s="64">
        <f>B26+B29+B30+B31+B32</f>
        <v>24826718921</v>
      </c>
      <c r="C25" s="64">
        <f>C26+C29+C30+C31+C32</f>
        <v>3632741637.2199998</v>
      </c>
      <c r="D25" s="19">
        <f>B25+C25</f>
        <v>28459460558.220001</v>
      </c>
      <c r="E25" s="65">
        <f>E26+E29+E30+E31+E32</f>
        <v>22370149603.619999</v>
      </c>
      <c r="F25" s="66">
        <f>F26+F29+F30+F31+F32</f>
        <v>22368775980.619999</v>
      </c>
      <c r="G25" s="44">
        <f>G26+G29+G30+G31+G32</f>
        <v>-2457942940.3800006</v>
      </c>
    </row>
    <row r="26" spans="1:9" ht="15" customHeight="1">
      <c r="A26" s="45" t="s">
        <v>13</v>
      </c>
      <c r="B26" s="10">
        <f>B8</f>
        <v>1750471994</v>
      </c>
      <c r="C26" s="10">
        <f>C8</f>
        <v>114737844</v>
      </c>
      <c r="D26" s="21">
        <f>B26+C26</f>
        <v>1865209838</v>
      </c>
      <c r="E26" s="22">
        <f>E8</f>
        <v>1865154034.26</v>
      </c>
      <c r="F26" s="23">
        <f>F8</f>
        <v>1865071098.26</v>
      </c>
      <c r="G26" s="37">
        <f>F26-B26</f>
        <v>114599104.25999999</v>
      </c>
    </row>
    <row r="27" spans="1:9" ht="15" customHeight="1">
      <c r="A27" s="45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>
      <c r="A28" s="45" t="s">
        <v>15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>
      <c r="A29" s="45" t="s">
        <v>16</v>
      </c>
      <c r="B29" s="23">
        <f t="shared" ref="B29:C31" si="2">B11</f>
        <v>791391704</v>
      </c>
      <c r="C29" s="10">
        <f t="shared" si="2"/>
        <v>0</v>
      </c>
      <c r="D29" s="21">
        <f>B29+C29</f>
        <v>791391704</v>
      </c>
      <c r="E29" s="22">
        <f t="shared" ref="E29:F31" si="3">E11</f>
        <v>679105218.54999995</v>
      </c>
      <c r="F29" s="23">
        <f t="shared" si="3"/>
        <v>679094314.54999995</v>
      </c>
      <c r="G29" s="37">
        <f>F29-B29</f>
        <v>-112297389.45000005</v>
      </c>
    </row>
    <row r="30" spans="1:9" ht="15" customHeight="1">
      <c r="A30" s="45" t="s">
        <v>17</v>
      </c>
      <c r="B30" s="23">
        <f t="shared" si="2"/>
        <v>33730134</v>
      </c>
      <c r="C30" s="10">
        <f t="shared" si="2"/>
        <v>337532484.66999996</v>
      </c>
      <c r="D30" s="21">
        <f>B30+C30</f>
        <v>371262618.66999996</v>
      </c>
      <c r="E30" s="22">
        <f t="shared" si="3"/>
        <v>371255680.42999995</v>
      </c>
      <c r="F30" s="23">
        <f t="shared" si="3"/>
        <v>371255680.42999995</v>
      </c>
      <c r="G30" s="37">
        <f>F30-B30</f>
        <v>337525546.42999995</v>
      </c>
    </row>
    <row r="31" spans="1:9" ht="15" customHeight="1">
      <c r="A31" s="45" t="s">
        <v>18</v>
      </c>
      <c r="B31" s="23">
        <f t="shared" si="2"/>
        <v>13133348</v>
      </c>
      <c r="C31" s="10">
        <f t="shared" si="2"/>
        <v>100383439.5</v>
      </c>
      <c r="D31" s="21">
        <f>B31+C31</f>
        <v>113516787.5</v>
      </c>
      <c r="E31" s="22">
        <f t="shared" si="3"/>
        <v>113504249.80999999</v>
      </c>
      <c r="F31" s="23">
        <f t="shared" si="3"/>
        <v>113283214.80999999</v>
      </c>
      <c r="G31" s="37">
        <f>F31-B31</f>
        <v>100149866.80999999</v>
      </c>
    </row>
    <row r="32" spans="1:9" ht="27">
      <c r="A32" s="45" t="s">
        <v>37</v>
      </c>
      <c r="B32" s="10">
        <f>B15</f>
        <v>22237991741</v>
      </c>
      <c r="C32" s="10">
        <f>C15</f>
        <v>3080087869.0499997</v>
      </c>
      <c r="D32" s="10">
        <f>B32+C32</f>
        <v>25318079610.049999</v>
      </c>
      <c r="E32" s="10">
        <f>E15</f>
        <v>19341130420.57</v>
      </c>
      <c r="F32" s="10">
        <f>F15</f>
        <v>19340071672.57</v>
      </c>
      <c r="G32" s="37">
        <f>F32-B32</f>
        <v>-2897920068.4300003</v>
      </c>
    </row>
    <row r="33" spans="1:8" ht="27">
      <c r="A33" s="45" t="s">
        <v>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>
      <c r="A34" s="43" t="s">
        <v>22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>
      <c r="A35" s="46" t="s">
        <v>14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>
      <c r="A36" s="46" t="s">
        <v>17</v>
      </c>
      <c r="B36" s="10"/>
      <c r="C36" s="10"/>
      <c r="D36" s="10"/>
      <c r="E36" s="10"/>
      <c r="F36" s="10"/>
      <c r="G36" s="37"/>
    </row>
    <row r="37" spans="1:8" ht="27">
      <c r="A37" s="45" t="s">
        <v>20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ht="27">
      <c r="A38" s="45" t="s">
        <v>19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>
      <c r="A39" s="43" t="s">
        <v>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>
      <c r="A40" s="47" t="s">
        <v>30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>
      <c r="A41" s="39" t="s">
        <v>53</v>
      </c>
      <c r="B41" s="25">
        <f>SUM(B26:B40)</f>
        <v>24826718921</v>
      </c>
      <c r="C41" s="26">
        <f>SUM(C26:C40)</f>
        <v>3632741637.2199998</v>
      </c>
      <c r="D41" s="26">
        <f>SUM(D26:D40)</f>
        <v>28459460558.220001</v>
      </c>
      <c r="E41" s="27">
        <f>SUM(E26:E40)</f>
        <v>22370149603.619999</v>
      </c>
      <c r="F41" s="27">
        <f>SUM(F26:F40)</f>
        <v>22368775980.619999</v>
      </c>
      <c r="G41" s="28">
        <f>G25+G34+G39</f>
        <v>-2457942940.3800006</v>
      </c>
    </row>
    <row r="42" spans="1:8" ht="14.25" customHeight="1">
      <c r="A42" s="40" t="s">
        <v>0</v>
      </c>
      <c r="B42" s="29" t="s">
        <v>0</v>
      </c>
      <c r="C42" s="29" t="s">
        <v>0</v>
      </c>
      <c r="D42" s="30" t="s">
        <v>0</v>
      </c>
      <c r="E42" s="77" t="s">
        <v>8</v>
      </c>
      <c r="F42" s="78"/>
      <c r="G42" s="48" t="str">
        <f>G19</f>
        <v>-</v>
      </c>
    </row>
    <row r="43" spans="1:8" ht="0" hidden="1" customHeight="1">
      <c r="A43" s="49"/>
      <c r="G43" s="50"/>
    </row>
    <row r="44" spans="1:8" ht="20.25" customHeight="1">
      <c r="A44" s="49"/>
      <c r="C44" s="6"/>
      <c r="G44" s="50"/>
    </row>
    <row r="45" spans="1:8" ht="20.25" customHeight="1">
      <c r="A45" s="49"/>
      <c r="G45" s="50"/>
    </row>
    <row r="46" spans="1:8" ht="20.25" customHeight="1">
      <c r="A46" s="51"/>
      <c r="B46" s="31"/>
      <c r="C46" s="31"/>
      <c r="D46" s="31"/>
      <c r="E46" s="31"/>
      <c r="F46" s="31"/>
      <c r="G46" s="52"/>
    </row>
    <row r="47" spans="1:8" ht="9.75" customHeight="1">
      <c r="A47" s="53"/>
      <c r="B47" s="32"/>
      <c r="C47" s="32"/>
      <c r="D47" s="32"/>
      <c r="E47" s="32"/>
      <c r="F47" s="32"/>
      <c r="G47" s="54"/>
      <c r="H47" s="2"/>
    </row>
    <row r="48" spans="1:8" ht="9.75" customHeight="1">
      <c r="A48" s="53"/>
      <c r="B48" s="32"/>
      <c r="C48" s="32"/>
      <c r="D48" s="32"/>
      <c r="E48" s="32"/>
      <c r="F48" s="32"/>
      <c r="G48" s="54"/>
      <c r="H48" s="2"/>
    </row>
    <row r="49" spans="1:8" ht="25.5" customHeight="1">
      <c r="A49" s="55" t="s">
        <v>31</v>
      </c>
      <c r="B49" s="79" t="s">
        <v>31</v>
      </c>
      <c r="C49" s="79"/>
      <c r="D49" s="79"/>
      <c r="E49" s="79" t="s">
        <v>31</v>
      </c>
      <c r="F49" s="79"/>
      <c r="G49" s="80"/>
      <c r="H49" s="2"/>
    </row>
    <row r="50" spans="1:8" ht="23.25" customHeight="1">
      <c r="A50" s="56" t="s">
        <v>39</v>
      </c>
      <c r="B50" s="81" t="s">
        <v>35</v>
      </c>
      <c r="C50" s="81"/>
      <c r="D50" s="81"/>
      <c r="E50" s="81" t="s">
        <v>33</v>
      </c>
      <c r="F50" s="81"/>
      <c r="G50" s="82"/>
      <c r="H50" s="2"/>
    </row>
    <row r="51" spans="1:8" ht="24" customHeight="1">
      <c r="A51" s="57" t="s">
        <v>40</v>
      </c>
      <c r="B51" s="74" t="s">
        <v>36</v>
      </c>
      <c r="C51" s="74"/>
      <c r="D51" s="74"/>
      <c r="E51" s="74" t="s">
        <v>34</v>
      </c>
      <c r="F51" s="74"/>
      <c r="G51" s="75"/>
      <c r="H51" s="2"/>
    </row>
    <row r="52" spans="1:8" ht="15" customHeight="1">
      <c r="A52" s="58"/>
      <c r="B52" s="2"/>
      <c r="C52" s="2"/>
      <c r="D52" s="2"/>
      <c r="E52" s="2"/>
      <c r="F52" s="2"/>
      <c r="G52" s="59"/>
      <c r="H52" s="2"/>
    </row>
    <row r="53" spans="1:8" ht="15" customHeight="1">
      <c r="A53" s="60"/>
      <c r="B53" s="61"/>
      <c r="C53" s="61"/>
      <c r="D53" s="61"/>
      <c r="E53" s="61"/>
      <c r="F53" s="61"/>
      <c r="G53" s="6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 customHeight="1">
      <c r="A56" s="2"/>
      <c r="B56" s="2"/>
      <c r="C56" s="2"/>
      <c r="D56" s="2"/>
      <c r="E56" s="2"/>
      <c r="F56" s="2"/>
      <c r="G56" s="2"/>
      <c r="H56" s="2"/>
    </row>
  </sheetData>
  <mergeCells count="14">
    <mergeCell ref="B51:D51"/>
    <mergeCell ref="E51:G51"/>
    <mergeCell ref="B22:G22"/>
    <mergeCell ref="E42:F42"/>
    <mergeCell ref="B49:D49"/>
    <mergeCell ref="E49:G49"/>
    <mergeCell ref="B50:D50"/>
    <mergeCell ref="E50:G50"/>
    <mergeCell ref="E19:F19"/>
    <mergeCell ref="A2:G2"/>
    <mergeCell ref="A3:G3"/>
    <mergeCell ref="A4:G4"/>
    <mergeCell ref="B5:F5"/>
    <mergeCell ref="G5:G6"/>
  </mergeCells>
  <printOptions horizontalCentered="1" verticalCentered="1"/>
  <pageMargins left="0.21" right="0.17" top="0.19685039370078741" bottom="0.17" header="0.23" footer="0.21"/>
  <pageSetup scale="58" orientation="landscape" r:id="rId1"/>
  <headerFooter alignWithMargins="0"/>
  <rowBreaks count="2" manualBreakCount="2">
    <brk id="46" max="6" man="1"/>
    <brk id="4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F81B-4473-4BF4-8DAE-E07E5A1AD4D9}">
  <sheetPr>
    <pageSetUpPr fitToPage="1"/>
  </sheetPr>
  <dimension ref="A1:I56"/>
  <sheetViews>
    <sheetView showGridLines="0" tabSelected="1" view="pageBreakPreview" zoomScale="90" zoomScaleNormal="78" zoomScaleSheetLayoutView="90" workbookViewId="0">
      <pane xSplit="1" ySplit="7" topLeftCell="F25" activePane="bottomRight" state="frozen"/>
      <selection pane="topRight" activeCell="G1" sqref="G1"/>
      <selection pane="bottomLeft" activeCell="A9" sqref="A9"/>
      <selection pane="bottomRight" activeCell="A46" sqref="A46"/>
    </sheetView>
  </sheetViews>
  <sheetFormatPr baseColWidth="10" defaultRowHeight="15"/>
  <cols>
    <col min="1" max="1" width="78.28515625" style="3" customWidth="1"/>
    <col min="2" max="2" width="26" style="3" bestFit="1" customWidth="1"/>
    <col min="3" max="3" width="24.7109375" style="3" bestFit="1" customWidth="1"/>
    <col min="4" max="6" width="26" style="3" bestFit="1" customWidth="1"/>
    <col min="7" max="7" width="23.425781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>
      <c r="A1" s="33"/>
      <c r="B1" s="34"/>
      <c r="C1" s="34"/>
      <c r="D1" s="34"/>
      <c r="E1" s="34"/>
      <c r="F1" s="34"/>
      <c r="G1" s="35"/>
    </row>
    <row r="2" spans="1:9" ht="18.75" customHeight="1">
      <c r="A2" s="85" t="s">
        <v>29</v>
      </c>
      <c r="B2" s="86"/>
      <c r="C2" s="86"/>
      <c r="D2" s="86"/>
      <c r="E2" s="86"/>
      <c r="F2" s="86"/>
      <c r="G2" s="87"/>
    </row>
    <row r="3" spans="1:9" ht="18" customHeight="1">
      <c r="A3" s="85" t="s">
        <v>42</v>
      </c>
      <c r="B3" s="86"/>
      <c r="C3" s="86"/>
      <c r="D3" s="86"/>
      <c r="E3" s="86"/>
      <c r="F3" s="86"/>
      <c r="G3" s="87"/>
    </row>
    <row r="4" spans="1:9" ht="29.25" customHeight="1">
      <c r="A4" s="85" t="s">
        <v>55</v>
      </c>
      <c r="B4" s="86"/>
      <c r="C4" s="86"/>
      <c r="D4" s="86"/>
      <c r="E4" s="86"/>
      <c r="F4" s="86"/>
      <c r="G4" s="87"/>
    </row>
    <row r="5" spans="1:9" ht="17.25" customHeight="1">
      <c r="A5" s="67" t="s">
        <v>0</v>
      </c>
      <c r="B5" s="76" t="s">
        <v>44</v>
      </c>
      <c r="C5" s="76"/>
      <c r="D5" s="76"/>
      <c r="E5" s="76"/>
      <c r="F5" s="76"/>
      <c r="G5" s="76" t="s">
        <v>50</v>
      </c>
    </row>
    <row r="6" spans="1:9" ht="25.5" customHeight="1">
      <c r="A6" s="68" t="s">
        <v>51</v>
      </c>
      <c r="B6" s="63" t="s">
        <v>45</v>
      </c>
      <c r="C6" s="63" t="s">
        <v>46</v>
      </c>
      <c r="D6" s="63" t="s">
        <v>47</v>
      </c>
      <c r="E6" s="63" t="s">
        <v>48</v>
      </c>
      <c r="F6" s="63" t="s">
        <v>49</v>
      </c>
      <c r="G6" s="76"/>
    </row>
    <row r="7" spans="1:9">
      <c r="A7" s="69" t="s">
        <v>0</v>
      </c>
      <c r="B7" s="73" t="s">
        <v>2</v>
      </c>
      <c r="C7" s="73" t="s">
        <v>3</v>
      </c>
      <c r="D7" s="73" t="s">
        <v>4</v>
      </c>
      <c r="E7" s="73" t="s">
        <v>5</v>
      </c>
      <c r="F7" s="73" t="s">
        <v>6</v>
      </c>
      <c r="G7" s="73" t="s">
        <v>28</v>
      </c>
    </row>
    <row r="8" spans="1:9" ht="15" customHeight="1">
      <c r="A8" s="36" t="s">
        <v>13</v>
      </c>
      <c r="B8" s="7">
        <v>1750471994</v>
      </c>
      <c r="C8" s="8">
        <v>736467366.25999999</v>
      </c>
      <c r="D8" s="9">
        <f>B8+C8</f>
        <v>2486939360.2600002</v>
      </c>
      <c r="E8" s="11">
        <v>2486939360.2600002</v>
      </c>
      <c r="F8" s="11">
        <v>2486861176.2600002</v>
      </c>
      <c r="G8" s="37">
        <f t="shared" ref="G8:G18" si="0">F8-B8</f>
        <v>736389182.26000023</v>
      </c>
    </row>
    <row r="9" spans="1:9" ht="15" customHeight="1">
      <c r="A9" s="36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>
      <c r="A10" s="36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>
      <c r="A11" s="36" t="s">
        <v>16</v>
      </c>
      <c r="B11" s="7">
        <v>791391704</v>
      </c>
      <c r="C11" s="8">
        <v>25416050.529999971</v>
      </c>
      <c r="D11" s="9">
        <f>B11+C11</f>
        <v>816807754.52999997</v>
      </c>
      <c r="E11" s="11">
        <v>816807754.52999997</v>
      </c>
      <c r="F11" s="11">
        <v>816801561.52999997</v>
      </c>
      <c r="G11" s="37">
        <f t="shared" si="0"/>
        <v>25409857.529999971</v>
      </c>
    </row>
    <row r="12" spans="1:9" ht="15.75" customHeight="1">
      <c r="A12" s="36" t="s">
        <v>17</v>
      </c>
      <c r="B12" s="7">
        <v>33730134</v>
      </c>
      <c r="C12" s="8">
        <v>496893072.12999994</v>
      </c>
      <c r="D12" s="9">
        <f>B12+C12</f>
        <v>530623206.12999994</v>
      </c>
      <c r="E12" s="11">
        <v>530623206.12999994</v>
      </c>
      <c r="F12" s="11">
        <v>530623206.13</v>
      </c>
      <c r="G12" s="37">
        <f t="shared" si="0"/>
        <v>496893072.13</v>
      </c>
      <c r="I12" s="1"/>
    </row>
    <row r="13" spans="1:9" ht="14.25" customHeight="1">
      <c r="A13" s="36" t="s">
        <v>18</v>
      </c>
      <c r="B13" s="7">
        <v>13133348</v>
      </c>
      <c r="C13" s="8">
        <v>171471971.32999998</v>
      </c>
      <c r="D13" s="9">
        <f>B13+C13</f>
        <v>184605319.32999998</v>
      </c>
      <c r="E13" s="11">
        <v>184605319.32999998</v>
      </c>
      <c r="F13" s="11">
        <v>184453807.33000001</v>
      </c>
      <c r="G13" s="37">
        <f t="shared" si="0"/>
        <v>171320459.33000001</v>
      </c>
      <c r="I13" s="1"/>
    </row>
    <row r="14" spans="1:9" ht="27">
      <c r="A14" s="36" t="s">
        <v>20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7">
      <c r="A15" s="36" t="s">
        <v>37</v>
      </c>
      <c r="B15" s="8">
        <v>22237991741</v>
      </c>
      <c r="C15" s="9">
        <v>3675448887.4600005</v>
      </c>
      <c r="D15" s="9">
        <f>B15+C15</f>
        <v>25913440628.459999</v>
      </c>
      <c r="E15" s="8">
        <v>25913440628.459999</v>
      </c>
      <c r="F15" s="8">
        <v>25912502777.459999</v>
      </c>
      <c r="G15" s="37">
        <f t="shared" si="0"/>
        <v>3674511036.4599991</v>
      </c>
    </row>
    <row r="16" spans="1:9" ht="27">
      <c r="A16" s="36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>
      <c r="A17" s="36" t="s">
        <v>9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>
      <c r="A18" s="39" t="s">
        <v>7</v>
      </c>
      <c r="B18" s="13">
        <f>SUM(B8:B17)</f>
        <v>24826718921</v>
      </c>
      <c r="C18" s="14">
        <f>SUM(C8:C17)</f>
        <v>5105697347.71</v>
      </c>
      <c r="D18" s="14">
        <f>SUM(D8:D17)</f>
        <v>29932416268.709999</v>
      </c>
      <c r="E18" s="15">
        <f>SUM(E8:E17)</f>
        <v>29932416268.709999</v>
      </c>
      <c r="F18" s="15">
        <f>SUM(F8:F17)</f>
        <v>29931242528.709999</v>
      </c>
      <c r="G18" s="16">
        <f t="shared" si="0"/>
        <v>5104523607.7099991</v>
      </c>
      <c r="I18" s="6"/>
    </row>
    <row r="19" spans="1:9" ht="15.75">
      <c r="A19" s="40" t="s">
        <v>0</v>
      </c>
      <c r="B19" s="17" t="s">
        <v>0</v>
      </c>
      <c r="C19" s="17"/>
      <c r="D19" s="18" t="s">
        <v>0</v>
      </c>
      <c r="E19" s="83" t="s">
        <v>8</v>
      </c>
      <c r="F19" s="84"/>
      <c r="G19" s="37">
        <f>G18</f>
        <v>5104523607.7099991</v>
      </c>
    </row>
    <row r="20" spans="1:9" ht="0" hidden="1" customHeight="1">
      <c r="A20" s="41"/>
      <c r="B20" s="4"/>
      <c r="C20" s="5">
        <f>SUM(C8:C18)</f>
        <v>10211394695.42</v>
      </c>
      <c r="D20" s="4"/>
      <c r="E20" s="4"/>
      <c r="F20" s="4"/>
      <c r="G20" s="42"/>
    </row>
    <row r="21" spans="1:9" ht="0.4" customHeight="1">
      <c r="A21" s="41"/>
      <c r="B21" s="4"/>
      <c r="C21" s="4"/>
      <c r="D21" s="4"/>
      <c r="E21" s="4"/>
      <c r="F21" s="4"/>
      <c r="G21" s="42"/>
    </row>
    <row r="22" spans="1:9" ht="22.5" customHeight="1">
      <c r="A22" s="67" t="s">
        <v>0</v>
      </c>
      <c r="B22" s="76" t="s">
        <v>44</v>
      </c>
      <c r="C22" s="76"/>
      <c r="D22" s="76"/>
      <c r="E22" s="76"/>
      <c r="F22" s="76"/>
      <c r="G22" s="76"/>
    </row>
    <row r="23" spans="1:9" ht="32.25" customHeight="1">
      <c r="A23" s="68" t="s">
        <v>52</v>
      </c>
      <c r="B23" s="63" t="s">
        <v>45</v>
      </c>
      <c r="C23" s="63" t="s">
        <v>46</v>
      </c>
      <c r="D23" s="63" t="s">
        <v>47</v>
      </c>
      <c r="E23" s="63" t="s">
        <v>48</v>
      </c>
      <c r="F23" s="63" t="s">
        <v>49</v>
      </c>
      <c r="G23" s="73" t="s">
        <v>50</v>
      </c>
    </row>
    <row r="24" spans="1:9" ht="15" customHeight="1">
      <c r="A24" s="69"/>
      <c r="B24" s="73" t="s">
        <v>2</v>
      </c>
      <c r="C24" s="73" t="s">
        <v>3</v>
      </c>
      <c r="D24" s="73" t="s">
        <v>4</v>
      </c>
      <c r="E24" s="73" t="s">
        <v>5</v>
      </c>
      <c r="F24" s="73" t="s">
        <v>6</v>
      </c>
      <c r="G24" s="73" t="s">
        <v>28</v>
      </c>
    </row>
    <row r="25" spans="1:9" ht="27">
      <c r="A25" s="43" t="s">
        <v>12</v>
      </c>
      <c r="B25" s="64">
        <f>B26+B29+B30+B31+B32</f>
        <v>24826718921</v>
      </c>
      <c r="C25" s="64">
        <f>C26+C29+C30+C31+C32</f>
        <v>5105697347.71</v>
      </c>
      <c r="D25" s="19">
        <f>B25+C25</f>
        <v>29932416268.709999</v>
      </c>
      <c r="E25" s="65">
        <f>E26+E29+E30+E31+E32</f>
        <v>29932416268.709999</v>
      </c>
      <c r="F25" s="66">
        <f>F26+F29+F30+F31+F32</f>
        <v>29931242528.709999</v>
      </c>
      <c r="G25" s="44">
        <f>G26+G29+G30+G31+G32</f>
        <v>5104523607.7099991</v>
      </c>
    </row>
    <row r="26" spans="1:9" ht="15" customHeight="1">
      <c r="A26" s="45" t="s">
        <v>13</v>
      </c>
      <c r="B26" s="10">
        <f>B8</f>
        <v>1750471994</v>
      </c>
      <c r="C26" s="10">
        <f>C8</f>
        <v>736467366.25999999</v>
      </c>
      <c r="D26" s="21">
        <f>B26+C26</f>
        <v>2486939360.2600002</v>
      </c>
      <c r="E26" s="22">
        <f>E8</f>
        <v>2486939360.2600002</v>
      </c>
      <c r="F26" s="23">
        <f>F8</f>
        <v>2486861176.2600002</v>
      </c>
      <c r="G26" s="37">
        <f>F26-B26</f>
        <v>736389182.26000023</v>
      </c>
    </row>
    <row r="27" spans="1:9" ht="15" customHeight="1">
      <c r="A27" s="45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>
      <c r="A28" s="45" t="s">
        <v>15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>
      <c r="A29" s="45" t="s">
        <v>16</v>
      </c>
      <c r="B29" s="23">
        <f t="shared" ref="B29:C31" si="1">B11</f>
        <v>791391704</v>
      </c>
      <c r="C29" s="10">
        <f t="shared" si="1"/>
        <v>25416050.529999971</v>
      </c>
      <c r="D29" s="21">
        <f>B29+C29</f>
        <v>816807754.52999997</v>
      </c>
      <c r="E29" s="22">
        <f t="shared" ref="E29:F31" si="2">E11</f>
        <v>816807754.52999997</v>
      </c>
      <c r="F29" s="23">
        <f t="shared" si="2"/>
        <v>816801561.52999997</v>
      </c>
      <c r="G29" s="37">
        <f>F29-B29</f>
        <v>25409857.529999971</v>
      </c>
    </row>
    <row r="30" spans="1:9" ht="15" customHeight="1">
      <c r="A30" s="45" t="s">
        <v>17</v>
      </c>
      <c r="B30" s="23">
        <f t="shared" si="1"/>
        <v>33730134</v>
      </c>
      <c r="C30" s="10">
        <f t="shared" si="1"/>
        <v>496893072.12999994</v>
      </c>
      <c r="D30" s="21">
        <f>B30+C30</f>
        <v>530623206.12999994</v>
      </c>
      <c r="E30" s="22">
        <f t="shared" si="2"/>
        <v>530623206.12999994</v>
      </c>
      <c r="F30" s="23">
        <f t="shared" si="2"/>
        <v>530623206.13</v>
      </c>
      <c r="G30" s="37">
        <f>F30-B30</f>
        <v>496893072.13</v>
      </c>
    </row>
    <row r="31" spans="1:9" ht="15" customHeight="1">
      <c r="A31" s="45" t="s">
        <v>18</v>
      </c>
      <c r="B31" s="23">
        <f t="shared" si="1"/>
        <v>13133348</v>
      </c>
      <c r="C31" s="10">
        <f t="shared" si="1"/>
        <v>171471971.32999998</v>
      </c>
      <c r="D31" s="21">
        <f>B31+C31</f>
        <v>184605319.32999998</v>
      </c>
      <c r="E31" s="22">
        <f t="shared" si="2"/>
        <v>184605319.32999998</v>
      </c>
      <c r="F31" s="23">
        <f t="shared" si="2"/>
        <v>184453807.33000001</v>
      </c>
      <c r="G31" s="37">
        <f>F31-B31</f>
        <v>171320459.33000001</v>
      </c>
    </row>
    <row r="32" spans="1:9" ht="27">
      <c r="A32" s="45" t="s">
        <v>37</v>
      </c>
      <c r="B32" s="10">
        <f>B15</f>
        <v>22237991741</v>
      </c>
      <c r="C32" s="10">
        <f>C15</f>
        <v>3675448887.4600005</v>
      </c>
      <c r="D32" s="10">
        <f>B32+C32</f>
        <v>25913440628.459999</v>
      </c>
      <c r="E32" s="10">
        <f>E15</f>
        <v>25913440628.459999</v>
      </c>
      <c r="F32" s="10">
        <f>F15</f>
        <v>25912502777.459999</v>
      </c>
      <c r="G32" s="37">
        <f>F32-B32</f>
        <v>3674511036.4599991</v>
      </c>
    </row>
    <row r="33" spans="1:8" ht="27">
      <c r="A33" s="45" t="s">
        <v>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>
      <c r="A34" s="43" t="s">
        <v>22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>
      <c r="A35" s="46" t="s">
        <v>14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>
      <c r="A36" s="46" t="s">
        <v>17</v>
      </c>
      <c r="B36" s="10"/>
      <c r="C36" s="10"/>
      <c r="D36" s="10"/>
      <c r="E36" s="10"/>
      <c r="F36" s="10"/>
      <c r="G36" s="37"/>
    </row>
    <row r="37" spans="1:8" ht="27">
      <c r="A37" s="45" t="s">
        <v>20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ht="27">
      <c r="A38" s="45" t="s">
        <v>19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>
      <c r="A39" s="43" t="s">
        <v>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>
      <c r="A40" s="47" t="s">
        <v>30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>
      <c r="A41" s="39" t="s">
        <v>53</v>
      </c>
      <c r="B41" s="25">
        <f>SUM(B26:B40)</f>
        <v>24826718921</v>
      </c>
      <c r="C41" s="26">
        <f>SUM(C26:C40)</f>
        <v>5105697347.71</v>
      </c>
      <c r="D41" s="26">
        <f>SUM(D26:D40)</f>
        <v>29932416268.709999</v>
      </c>
      <c r="E41" s="27">
        <f>SUM(E26:E40)</f>
        <v>29932416268.709999</v>
      </c>
      <c r="F41" s="27">
        <f>SUM(F26:F40)</f>
        <v>29931242528.709999</v>
      </c>
      <c r="G41" s="28">
        <f>G25+G34+G39</f>
        <v>5104523607.7099991</v>
      </c>
    </row>
    <row r="42" spans="1:8" ht="14.25" customHeight="1">
      <c r="A42" s="40" t="s">
        <v>0</v>
      </c>
      <c r="B42" s="29" t="s">
        <v>0</v>
      </c>
      <c r="C42" s="29" t="s">
        <v>0</v>
      </c>
      <c r="D42" s="30" t="s">
        <v>0</v>
      </c>
      <c r="E42" s="77" t="s">
        <v>8</v>
      </c>
      <c r="F42" s="78"/>
      <c r="G42" s="48">
        <f>G19</f>
        <v>5104523607.7099991</v>
      </c>
    </row>
    <row r="43" spans="1:8" ht="0" hidden="1" customHeight="1">
      <c r="A43" s="49"/>
      <c r="G43" s="50"/>
    </row>
    <row r="44" spans="1:8" ht="20.25" customHeight="1">
      <c r="A44" s="49"/>
      <c r="C44" s="6"/>
      <c r="G44" s="50"/>
    </row>
    <row r="45" spans="1:8" ht="20.25" customHeight="1">
      <c r="A45" s="49"/>
      <c r="G45" s="50"/>
    </row>
    <row r="46" spans="1:8" ht="20.25" customHeight="1">
      <c r="A46" s="51"/>
      <c r="B46" s="31"/>
      <c r="C46" s="31"/>
      <c r="D46" s="31"/>
      <c r="E46" s="31"/>
      <c r="F46" s="31"/>
      <c r="G46" s="52"/>
    </row>
    <row r="47" spans="1:8" ht="9.75" customHeight="1">
      <c r="A47" s="53"/>
      <c r="B47" s="32"/>
      <c r="C47" s="32"/>
      <c r="D47" s="32"/>
      <c r="E47" s="32"/>
      <c r="F47" s="32"/>
      <c r="G47" s="54"/>
      <c r="H47" s="2"/>
    </row>
    <row r="48" spans="1:8" ht="9.75" customHeight="1">
      <c r="A48" s="53"/>
      <c r="B48" s="32"/>
      <c r="C48" s="32"/>
      <c r="D48" s="32"/>
      <c r="E48" s="32"/>
      <c r="F48" s="32"/>
      <c r="G48" s="54"/>
      <c r="H48" s="2"/>
    </row>
    <row r="49" spans="1:8" ht="25.5" customHeight="1">
      <c r="A49" s="55" t="s">
        <v>31</v>
      </c>
      <c r="B49" s="79" t="s">
        <v>31</v>
      </c>
      <c r="C49" s="79"/>
      <c r="D49" s="79"/>
      <c r="E49" s="79" t="s">
        <v>31</v>
      </c>
      <c r="F49" s="79"/>
      <c r="G49" s="80"/>
      <c r="H49" s="2"/>
    </row>
    <row r="50" spans="1:8" ht="23.25" customHeight="1">
      <c r="A50" s="56" t="s">
        <v>39</v>
      </c>
      <c r="B50" s="81" t="s">
        <v>35</v>
      </c>
      <c r="C50" s="81"/>
      <c r="D50" s="81"/>
      <c r="E50" s="81" t="s">
        <v>33</v>
      </c>
      <c r="F50" s="81"/>
      <c r="G50" s="82"/>
      <c r="H50" s="2"/>
    </row>
    <row r="51" spans="1:8" ht="24" customHeight="1">
      <c r="A51" s="57" t="s">
        <v>40</v>
      </c>
      <c r="B51" s="74" t="s">
        <v>36</v>
      </c>
      <c r="C51" s="74"/>
      <c r="D51" s="74"/>
      <c r="E51" s="74" t="s">
        <v>34</v>
      </c>
      <c r="F51" s="74"/>
      <c r="G51" s="75"/>
      <c r="H51" s="2"/>
    </row>
    <row r="52" spans="1:8" ht="15" customHeight="1">
      <c r="A52" s="58"/>
      <c r="B52" s="2"/>
      <c r="C52" s="2"/>
      <c r="D52" s="2"/>
      <c r="E52" s="2"/>
      <c r="F52" s="2"/>
      <c r="G52" s="59"/>
      <c r="H52" s="2"/>
    </row>
    <row r="53" spans="1:8" ht="15" customHeight="1">
      <c r="A53" s="60"/>
      <c r="B53" s="61"/>
      <c r="C53" s="61"/>
      <c r="D53" s="61"/>
      <c r="E53" s="61"/>
      <c r="F53" s="61"/>
      <c r="G53" s="6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 customHeight="1">
      <c r="A56" s="2"/>
      <c r="B56" s="2"/>
      <c r="C56" s="2"/>
      <c r="D56" s="2"/>
      <c r="E56" s="2"/>
      <c r="F56" s="2"/>
      <c r="G56" s="2"/>
      <c r="H56" s="2"/>
    </row>
  </sheetData>
  <mergeCells count="14">
    <mergeCell ref="E19:F19"/>
    <mergeCell ref="B51:D51"/>
    <mergeCell ref="E51:G51"/>
    <mergeCell ref="B22:G22"/>
    <mergeCell ref="E42:F42"/>
    <mergeCell ref="B49:D49"/>
    <mergeCell ref="E49:G49"/>
    <mergeCell ref="B50:D50"/>
    <mergeCell ref="E50:G50"/>
    <mergeCell ref="A2:G2"/>
    <mergeCell ref="A3:G3"/>
    <mergeCell ref="A4:G4"/>
    <mergeCell ref="B5:F5"/>
    <mergeCell ref="G5:G6"/>
  </mergeCells>
  <printOptions horizontalCentered="1" verticalCentered="1"/>
  <pageMargins left="0.21" right="0.17" top="0.19685039370078741" bottom="0.17" header="0.23" footer="0.21"/>
  <pageSetup scale="58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ENERO-MARZO 2023</vt:lpstr>
      <vt:lpstr>ENERO-JUNIO 2023</vt:lpstr>
      <vt:lpstr>ENERO-SEPTIEMBRE 2023 </vt:lpstr>
      <vt:lpstr>ENERO-DICIEMBRE 2023 </vt:lpstr>
      <vt:lpstr>'ENERO-DICIEMBRE 2023 '!Área_de_impresión</vt:lpstr>
      <vt:lpstr>'ENERO-JUNIO 2023'!Área_de_impresión</vt:lpstr>
      <vt:lpstr>'ENERO-MARZO 2023'!Área_de_impresión</vt:lpstr>
      <vt:lpstr>'ENERO-SEPTIEMBRE 2023 '!Área_de_impresión</vt:lpstr>
      <vt:lpstr>'ENERO-DICIEMBRE 2023 '!Títulos_a_imprimir</vt:lpstr>
      <vt:lpstr>'ENERO-JUNIO 2023'!Títulos_a_imprimir</vt:lpstr>
      <vt:lpstr>'ENERO-MARZO 2023'!Títulos_a_imprimir</vt:lpstr>
      <vt:lpstr>'ENERO-SEPTIEMBRE 2023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contabilidad06</dc:creator>
  <cp:lastModifiedBy>Usuario</cp:lastModifiedBy>
  <cp:lastPrinted>2024-01-22T18:09:47Z</cp:lastPrinted>
  <dcterms:created xsi:type="dcterms:W3CDTF">2018-01-30T20:59:24Z</dcterms:created>
  <dcterms:modified xsi:type="dcterms:W3CDTF">2024-01-22T19:03:28Z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